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6mth figures" sheetId="1" r:id="rId1"/>
    <sheet name="Comparison " sheetId="2" r:id="rId2"/>
  </sheets>
  <definedNames/>
  <calcPr fullCalcOnLoad="1"/>
</workbook>
</file>

<file path=xl/sharedStrings.xml><?xml version="1.0" encoding="utf-8"?>
<sst xmlns="http://schemas.openxmlformats.org/spreadsheetml/2006/main" count="266" uniqueCount="101">
  <si>
    <t>Location</t>
  </si>
  <si>
    <t>Total</t>
  </si>
  <si>
    <t>East Anglia</t>
  </si>
  <si>
    <t>London &amp; South East</t>
  </si>
  <si>
    <t>Midlands</t>
  </si>
  <si>
    <t>National</t>
  </si>
  <si>
    <t>North East</t>
  </si>
  <si>
    <t>North West</t>
  </si>
  <si>
    <t>Northern Ireland</t>
  </si>
  <si>
    <t>Scotland</t>
  </si>
  <si>
    <t>Wales</t>
  </si>
  <si>
    <t>West Country</t>
  </si>
  <si>
    <t>Fraud Types</t>
  </si>
  <si>
    <t>Frequency of different types of fraud</t>
  </si>
  <si>
    <t>Total value by location</t>
  </si>
  <si>
    <t>Industry Sector</t>
  </si>
  <si>
    <t>Accommodation and Food Services</t>
  </si>
  <si>
    <t>Arts, Entertainment and Recreation</t>
  </si>
  <si>
    <t>Charity</t>
  </si>
  <si>
    <t>Construction</t>
  </si>
  <si>
    <t>Educational Services</t>
  </si>
  <si>
    <t>Finance and Insurance</t>
  </si>
  <si>
    <t>Health Care and Social Assistance</t>
  </si>
  <si>
    <t>Manufacturing</t>
  </si>
  <si>
    <t>Non-corporate (individuals)</t>
  </si>
  <si>
    <t>Other Services (except Public Administration)</t>
  </si>
  <si>
    <t>Professional, Scientific and Technical Services</t>
  </si>
  <si>
    <t>Public Administration</t>
  </si>
  <si>
    <t>Retail Trade</t>
  </si>
  <si>
    <t>Tax - Individual</t>
  </si>
  <si>
    <t>Transportation and Warehousing</t>
  </si>
  <si>
    <t>Unknown</t>
  </si>
  <si>
    <t>Utilities</t>
  </si>
  <si>
    <t>Total fraud value by sector</t>
  </si>
  <si>
    <t>Motive</t>
  </si>
  <si>
    <t>Debt</t>
  </si>
  <si>
    <t>Divorce/Marital Problems</t>
  </si>
  <si>
    <t>Drugs/Alchohol</t>
  </si>
  <si>
    <t>Gambling</t>
  </si>
  <si>
    <t>Greed/lavish lifestyle</t>
  </si>
  <si>
    <t>Other</t>
  </si>
  <si>
    <t>6 monthly figures - 1 December 2009 - 31 May 2010</t>
  </si>
  <si>
    <t>Month</t>
  </si>
  <si>
    <t>Monthly figures</t>
  </si>
  <si>
    <t>2008 (Dec07 - Apr08)</t>
  </si>
  <si>
    <t>2007 (Dec06 - Jun07)</t>
  </si>
  <si>
    <t>Record</t>
  </si>
  <si>
    <t>Sum of Monetary Value</t>
  </si>
  <si>
    <t>January 2008</t>
  </si>
  <si>
    <t>February 2008</t>
  </si>
  <si>
    <t>March 2008</t>
  </si>
  <si>
    <t>December 2007</t>
  </si>
  <si>
    <t>Agriculture, Forestry, Fishing, and Hunting</t>
  </si>
  <si>
    <t>Real Estate and Rental and Leasing</t>
  </si>
  <si>
    <t>Wholesale Trade</t>
  </si>
  <si>
    <t>Type of Fraud</t>
  </si>
  <si>
    <t>Type of fraud</t>
  </si>
  <si>
    <t>Breach of regulations (FS&amp;MA, etc)</t>
  </si>
  <si>
    <t>Counterfeiting</t>
  </si>
  <si>
    <t>Employee fraud</t>
  </si>
  <si>
    <t>Management fraud (financial statements)</t>
  </si>
  <si>
    <t>Non-corporate</t>
  </si>
  <si>
    <t>Other employee fraud</t>
  </si>
  <si>
    <t>Payroll fraud</t>
  </si>
  <si>
    <t>Tax (Inland Revenue, Customs &amp; Excise etc)</t>
  </si>
  <si>
    <t>Procurement fraud (without 3rd party)</t>
  </si>
  <si>
    <t>Theft and cash fraud</t>
  </si>
  <si>
    <t>Third party fraud (suppliers, customers, etc.)</t>
  </si>
  <si>
    <t>Unauthorised use/misuse of assets</t>
  </si>
  <si>
    <t>Employee Fraud</t>
  </si>
  <si>
    <t>whole year for 2007 - Finance and insurance 41% and Public Admin 48%</t>
  </si>
  <si>
    <t>Average Custodial Sentence</t>
  </si>
  <si>
    <t>2008 first 6 months</t>
  </si>
  <si>
    <t>26 records (out of 121) still awaiting sentence - 21%</t>
  </si>
  <si>
    <t>2007 full year</t>
  </si>
  <si>
    <t>2007 first 6 months</t>
  </si>
  <si>
    <t>%</t>
  </si>
  <si>
    <t>% w/o unknown</t>
  </si>
  <si>
    <t>Health/Depression</t>
  </si>
  <si>
    <t>Need/Unforseen Circumstances</t>
  </si>
  <si>
    <t>Total without unknown</t>
  </si>
  <si>
    <t>December 2008</t>
  </si>
  <si>
    <t>January 2009</t>
  </si>
  <si>
    <t>February 2009</t>
  </si>
  <si>
    <t>March 2009</t>
  </si>
  <si>
    <t>April 2009</t>
  </si>
  <si>
    <t>May 2009</t>
  </si>
  <si>
    <t>Admin, support, waste mgt and remediation</t>
  </si>
  <si>
    <t>Information</t>
  </si>
  <si>
    <t>2009 (Dec08 - May 09)</t>
  </si>
  <si>
    <t>January 2010</t>
  </si>
  <si>
    <t>February 2010</t>
  </si>
  <si>
    <t>March 2010</t>
  </si>
  <si>
    <t>December 2009</t>
  </si>
  <si>
    <t>April 2010</t>
  </si>
  <si>
    <t>May 2010</t>
  </si>
  <si>
    <t>2010 (Dec 09 - May 10)</t>
  </si>
  <si>
    <t>Tax fraud</t>
  </si>
  <si>
    <t>Mortgage fraud</t>
  </si>
  <si>
    <t>Corruption</t>
  </si>
  <si>
    <t>Money laundering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</si>
</sst>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£&quot;#,##0.00"/>
    <numFmt numFmtId="169" formatCode="[$-809]dd\ mmmm\ yyyy"/>
  </numFmts>
  <fonts count="60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rebuchet MS"/>
      <family val="2"/>
    </font>
    <font>
      <b/>
      <sz val="12"/>
      <color indexed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3"/>
      <name val="Trebuchet MS"/>
      <family val="2"/>
    </font>
    <font>
      <b/>
      <sz val="13"/>
      <color indexed="53"/>
      <name val="Trebuchet MS"/>
      <family val="2"/>
    </font>
    <font>
      <b/>
      <sz val="11"/>
      <color indexed="53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3"/>
      <name val="Trebuchet MS"/>
      <family val="2"/>
    </font>
    <font>
      <sz val="10"/>
      <color indexed="10"/>
      <name val="Trebuchet MS"/>
      <family val="2"/>
    </font>
    <font>
      <sz val="5.75"/>
      <color indexed="8"/>
      <name val="Arial"/>
      <family val="2"/>
    </font>
    <font>
      <b/>
      <sz val="5.75"/>
      <color indexed="8"/>
      <name val="Arial"/>
      <family val="2"/>
    </font>
    <font>
      <sz val="5.25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4.75"/>
      <color indexed="8"/>
      <name val="Arial"/>
      <family val="2"/>
    </font>
    <font>
      <sz val="4.3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4" fillId="0" borderId="0" xfId="0" applyFont="1" applyAlignment="1">
      <alignment/>
    </xf>
    <xf numFmtId="0" fontId="3" fillId="0" borderId="0" xfId="58" applyFont="1" applyFill="1" applyBorder="1" applyAlignment="1">
      <alignment/>
      <protection/>
    </xf>
    <xf numFmtId="0" fontId="3" fillId="33" borderId="10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wrapText="1"/>
      <protection/>
    </xf>
    <xf numFmtId="0" fontId="2" fillId="0" borderId="11" xfId="56" applyFont="1" applyFill="1" applyBorder="1" applyAlignment="1">
      <alignment horizontal="right" wrapText="1"/>
      <protection/>
    </xf>
    <xf numFmtId="0" fontId="2" fillId="0" borderId="12" xfId="56" applyFont="1" applyFill="1" applyBorder="1" applyAlignment="1">
      <alignment horizontal="right" wrapText="1"/>
      <protection/>
    </xf>
    <xf numFmtId="17" fontId="2" fillId="0" borderId="11" xfId="56" applyNumberFormat="1" applyFont="1" applyFill="1" applyBorder="1" applyAlignment="1">
      <alignment horizontal="right" wrapText="1"/>
      <protection/>
    </xf>
    <xf numFmtId="7" fontId="2" fillId="0" borderId="11" xfId="56" applyNumberFormat="1" applyFont="1" applyFill="1" applyBorder="1" applyAlignment="1">
      <alignment horizontal="right" wrapText="1"/>
      <protection/>
    </xf>
    <xf numFmtId="0" fontId="6" fillId="0" borderId="13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2" fillId="35" borderId="14" xfId="59" applyFont="1" applyFill="1" applyBorder="1" applyAlignment="1">
      <alignment horizontal="center" vertical="top"/>
      <protection/>
    </xf>
    <xf numFmtId="0" fontId="2" fillId="35" borderId="15" xfId="59" applyFont="1" applyFill="1" applyBorder="1" applyAlignment="1">
      <alignment horizontal="center" vertical="top"/>
      <protection/>
    </xf>
    <xf numFmtId="0" fontId="2" fillId="35" borderId="16" xfId="59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0" fillId="34" borderId="0" xfId="0" applyFill="1" applyAlignment="1">
      <alignment horizontal="center" vertical="top"/>
    </xf>
    <xf numFmtId="0" fontId="2" fillId="35" borderId="17" xfId="59" applyFont="1" applyFill="1" applyBorder="1" applyAlignment="1">
      <alignment horizontal="left" vertical="top" wrapText="1"/>
      <protection/>
    </xf>
    <xf numFmtId="0" fontId="2" fillId="35" borderId="18" xfId="59" applyFont="1" applyFill="1" applyBorder="1" applyAlignment="1">
      <alignment horizontal="center" vertical="top" wrapText="1"/>
      <protection/>
    </xf>
    <xf numFmtId="0" fontId="2" fillId="35" borderId="16" xfId="59" applyFont="1" applyFill="1" applyBorder="1" applyAlignment="1">
      <alignment horizontal="center" vertical="top" wrapText="1"/>
      <protection/>
    </xf>
    <xf numFmtId="0" fontId="2" fillId="0" borderId="0" xfId="59" applyFont="1" applyFill="1" applyBorder="1" applyAlignment="1">
      <alignment horizontal="center"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17" fontId="2" fillId="36" borderId="19" xfId="59" applyNumberFormat="1" applyFont="1" applyFill="1" applyBorder="1" applyAlignment="1" quotePrefix="1">
      <alignment horizontal="left" wrapText="1"/>
      <protection/>
    </xf>
    <xf numFmtId="7" fontId="2" fillId="0" borderId="20" xfId="59" applyNumberFormat="1" applyFont="1" applyFill="1" applyBorder="1" applyAlignment="1">
      <alignment horizontal="right" wrapText="1"/>
      <protection/>
    </xf>
    <xf numFmtId="0" fontId="2" fillId="0" borderId="21" xfId="59" applyFont="1" applyFill="1" applyBorder="1" applyAlignment="1">
      <alignment horizontal="center" wrapText="1"/>
      <protection/>
    </xf>
    <xf numFmtId="17" fontId="2" fillId="36" borderId="22" xfId="59" applyNumberFormat="1" applyFont="1" applyFill="1" applyBorder="1" applyAlignment="1">
      <alignment horizontal="left" wrapText="1"/>
      <protection/>
    </xf>
    <xf numFmtId="7" fontId="2" fillId="0" borderId="23" xfId="59" applyNumberFormat="1" applyFont="1" applyFill="1" applyBorder="1" applyAlignment="1">
      <alignment horizontal="right" wrapText="1"/>
      <protection/>
    </xf>
    <xf numFmtId="0" fontId="2" fillId="0" borderId="0" xfId="59" applyFont="1" applyFill="1" applyBorder="1" applyAlignment="1">
      <alignment horizontal="center" wrapText="1"/>
      <protection/>
    </xf>
    <xf numFmtId="17" fontId="2" fillId="0" borderId="0" xfId="59" applyNumberFormat="1" applyFont="1" applyFill="1" applyBorder="1" applyAlignment="1">
      <alignment horizontal="left" wrapText="1"/>
      <protection/>
    </xf>
    <xf numFmtId="7" fontId="2" fillId="0" borderId="0" xfId="59" applyNumberFormat="1" applyFont="1" applyFill="1" applyBorder="1" applyAlignment="1">
      <alignment horizontal="right" wrapText="1"/>
      <protection/>
    </xf>
    <xf numFmtId="0" fontId="2" fillId="36" borderId="24" xfId="59" applyFont="1" applyFill="1" applyBorder="1" applyAlignment="1" quotePrefix="1">
      <alignment horizontal="left" wrapText="1"/>
      <protection/>
    </xf>
    <xf numFmtId="7" fontId="2" fillId="0" borderId="11" xfId="59" applyNumberFormat="1" applyFont="1" applyFill="1" applyBorder="1" applyAlignment="1">
      <alignment horizontal="right" wrapText="1"/>
      <protection/>
    </xf>
    <xf numFmtId="0" fontId="2" fillId="0" borderId="25" xfId="59" applyFont="1" applyFill="1" applyBorder="1" applyAlignment="1">
      <alignment horizontal="center" wrapText="1"/>
      <protection/>
    </xf>
    <xf numFmtId="17" fontId="2" fillId="36" borderId="26" xfId="59" applyNumberFormat="1" applyFont="1" applyFill="1" applyBorder="1" applyAlignment="1">
      <alignment horizontal="left" wrapText="1"/>
      <protection/>
    </xf>
    <xf numFmtId="7" fontId="2" fillId="0" borderId="27" xfId="59" applyNumberFormat="1" applyFont="1" applyFill="1" applyBorder="1" applyAlignment="1">
      <alignment horizontal="right" wrapText="1"/>
      <protection/>
    </xf>
    <xf numFmtId="0" fontId="2" fillId="36" borderId="28" xfId="59" applyFont="1" applyFill="1" applyBorder="1" applyAlignment="1" quotePrefix="1">
      <alignment horizontal="left" wrapText="1"/>
      <protection/>
    </xf>
    <xf numFmtId="7" fontId="2" fillId="0" borderId="29" xfId="59" applyNumberFormat="1" applyFont="1" applyFill="1" applyBorder="1" applyAlignment="1">
      <alignment horizontal="right" wrapText="1"/>
      <protection/>
    </xf>
    <xf numFmtId="0" fontId="2" fillId="0" borderId="30" xfId="59" applyFont="1" applyFill="1" applyBorder="1" applyAlignment="1">
      <alignment horizontal="center" wrapText="1"/>
      <protection/>
    </xf>
    <xf numFmtId="17" fontId="2" fillId="36" borderId="31" xfId="59" applyNumberFormat="1" applyFont="1" applyFill="1" applyBorder="1" applyAlignment="1">
      <alignment horizontal="left" wrapText="1"/>
      <protection/>
    </xf>
    <xf numFmtId="7" fontId="2" fillId="0" borderId="32" xfId="59" applyNumberFormat="1" applyFont="1" applyFill="1" applyBorder="1" applyAlignment="1">
      <alignment horizontal="right" wrapText="1"/>
      <protection/>
    </xf>
    <xf numFmtId="7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7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5" borderId="17" xfId="59" applyFont="1" applyFill="1" applyBorder="1" applyAlignment="1">
      <alignment horizontal="left"/>
      <protection/>
    </xf>
    <xf numFmtId="0" fontId="2" fillId="35" borderId="18" xfId="59" applyFont="1" applyFill="1" applyBorder="1" applyAlignment="1">
      <alignment horizontal="center"/>
      <protection/>
    </xf>
    <xf numFmtId="0" fontId="2" fillId="35" borderId="16" xfId="59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35" borderId="33" xfId="59" applyFont="1" applyFill="1" applyBorder="1" applyAlignment="1">
      <alignment horizontal="center"/>
      <protection/>
    </xf>
    <xf numFmtId="0" fontId="2" fillId="35" borderId="34" xfId="59" applyFont="1" applyFill="1" applyBorder="1" applyAlignment="1">
      <alignment horizontal="center"/>
      <protection/>
    </xf>
    <xf numFmtId="0" fontId="2" fillId="35" borderId="35" xfId="59" applyFont="1" applyFill="1" applyBorder="1" applyAlignment="1">
      <alignment horizontal="center"/>
      <protection/>
    </xf>
    <xf numFmtId="0" fontId="2" fillId="36" borderId="22" xfId="59" applyFont="1" applyFill="1" applyBorder="1" applyAlignment="1">
      <alignment horizontal="left" wrapText="1"/>
      <protection/>
    </xf>
    <xf numFmtId="7" fontId="2" fillId="0" borderId="36" xfId="59" applyNumberFormat="1" applyFont="1" applyFill="1" applyBorder="1" applyAlignment="1">
      <alignment horizontal="right" wrapText="1"/>
      <protection/>
    </xf>
    <xf numFmtId="0" fontId="2" fillId="36" borderId="26" xfId="59" applyFont="1" applyFill="1" applyBorder="1" applyAlignment="1">
      <alignment horizontal="left" wrapText="1"/>
      <protection/>
    </xf>
    <xf numFmtId="7" fontId="2" fillId="0" borderId="37" xfId="59" applyNumberFormat="1" applyFont="1" applyFill="1" applyBorder="1" applyAlignment="1">
      <alignment horizontal="right" wrapText="1"/>
      <protection/>
    </xf>
    <xf numFmtId="9" fontId="5" fillId="0" borderId="0" xfId="0" applyNumberFormat="1" applyFont="1" applyAlignment="1">
      <alignment horizontal="center"/>
    </xf>
    <xf numFmtId="9" fontId="5" fillId="34" borderId="0" xfId="0" applyNumberFormat="1" applyFont="1" applyFill="1" applyAlignment="1">
      <alignment horizontal="center"/>
    </xf>
    <xf numFmtId="7" fontId="5" fillId="0" borderId="37" xfId="59" applyNumberFormat="1" applyFont="1" applyFill="1" applyBorder="1" applyAlignment="1">
      <alignment horizontal="right" wrapText="1"/>
      <protection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0" fillId="34" borderId="0" xfId="0" applyNumberFormat="1" applyFill="1" applyAlignment="1">
      <alignment horizontal="center"/>
    </xf>
    <xf numFmtId="0" fontId="2" fillId="36" borderId="31" xfId="59" applyFont="1" applyFill="1" applyBorder="1" applyAlignment="1">
      <alignment horizontal="left" wrapText="1"/>
      <protection/>
    </xf>
    <xf numFmtId="7" fontId="2" fillId="0" borderId="38" xfId="5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7" fontId="0" fillId="0" borderId="0" xfId="0" applyNumberFormat="1" applyAlignment="1">
      <alignment/>
    </xf>
    <xf numFmtId="0" fontId="2" fillId="35" borderId="17" xfId="59" applyFont="1" applyFill="1" applyBorder="1" applyAlignment="1">
      <alignment horizontal="center"/>
      <protection/>
    </xf>
    <xf numFmtId="0" fontId="2" fillId="0" borderId="21" xfId="59" applyFont="1" applyFill="1" applyBorder="1" applyAlignment="1">
      <alignment horizontal="right" wrapText="1"/>
      <protection/>
    </xf>
    <xf numFmtId="0" fontId="2" fillId="0" borderId="25" xfId="59" applyFont="1" applyFill="1" applyBorder="1" applyAlignment="1">
      <alignment horizontal="right" wrapText="1"/>
      <protection/>
    </xf>
    <xf numFmtId="0" fontId="8" fillId="36" borderId="26" xfId="59" applyFont="1" applyFill="1" applyBorder="1" applyAlignment="1">
      <alignment horizontal="left" wrapText="1"/>
      <protection/>
    </xf>
    <xf numFmtId="7" fontId="8" fillId="0" borderId="27" xfId="59" applyNumberFormat="1" applyFont="1" applyFill="1" applyBorder="1" applyAlignment="1">
      <alignment horizontal="right" wrapText="1"/>
      <protection/>
    </xf>
    <xf numFmtId="0" fontId="3" fillId="36" borderId="26" xfId="59" applyFont="1" applyFill="1" applyBorder="1" applyAlignment="1">
      <alignment horizontal="left" wrapText="1"/>
      <protection/>
    </xf>
    <xf numFmtId="7" fontId="3" fillId="0" borderId="27" xfId="59" applyNumberFormat="1" applyFont="1" applyFill="1" applyBorder="1" applyAlignment="1">
      <alignment horizontal="right" wrapText="1"/>
      <protection/>
    </xf>
    <xf numFmtId="0" fontId="3" fillId="0" borderId="25" xfId="59" applyFont="1" applyFill="1" applyBorder="1" applyAlignment="1">
      <alignment horizontal="right" wrapText="1"/>
      <protection/>
    </xf>
    <xf numFmtId="10" fontId="4" fillId="0" borderId="0" xfId="0" applyNumberFormat="1" applyFont="1" applyAlignment="1">
      <alignment horizontal="center"/>
    </xf>
    <xf numFmtId="0" fontId="9" fillId="36" borderId="26" xfId="59" applyFont="1" applyFill="1" applyBorder="1" applyAlignment="1">
      <alignment horizontal="left" wrapText="1"/>
      <protection/>
    </xf>
    <xf numFmtId="7" fontId="9" fillId="0" borderId="27" xfId="59" applyNumberFormat="1" applyFont="1" applyFill="1" applyBorder="1" applyAlignment="1">
      <alignment horizontal="right" wrapText="1"/>
      <protection/>
    </xf>
    <xf numFmtId="0" fontId="9" fillId="0" borderId="25" xfId="59" applyFont="1" applyFill="1" applyBorder="1" applyAlignment="1">
      <alignment horizontal="right" wrapText="1"/>
      <protection/>
    </xf>
    <xf numFmtId="10" fontId="5" fillId="34" borderId="0" xfId="0" applyNumberFormat="1" applyFont="1" applyFill="1" applyAlignment="1">
      <alignment horizontal="center"/>
    </xf>
    <xf numFmtId="10" fontId="5" fillId="0" borderId="0" xfId="0" applyNumberFormat="1" applyFont="1" applyAlignment="1">
      <alignment/>
    </xf>
    <xf numFmtId="0" fontId="2" fillId="0" borderId="30" xfId="59" applyFont="1" applyFill="1" applyBorder="1" applyAlignment="1">
      <alignment horizontal="right" wrapText="1"/>
      <protection/>
    </xf>
    <xf numFmtId="0" fontId="10" fillId="0" borderId="0" xfId="59" applyFont="1" applyFill="1" applyBorder="1" applyAlignment="1">
      <alignment horizontal="left" wrapText="1"/>
      <protection/>
    </xf>
    <xf numFmtId="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59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39" xfId="59" applyFont="1" applyFill="1" applyBorder="1" applyAlignment="1">
      <alignment horizontal="left" wrapText="1"/>
      <protection/>
    </xf>
    <xf numFmtId="0" fontId="2" fillId="0" borderId="40" xfId="59" applyFont="1" applyFill="1" applyBorder="1" applyAlignment="1">
      <alignment horizontal="left" wrapText="1"/>
      <protection/>
    </xf>
    <xf numFmtId="0" fontId="2" fillId="0" borderId="41" xfId="59" applyFont="1" applyFill="1" applyBorder="1" applyAlignment="1">
      <alignment horizontal="left" wrapText="1"/>
      <protection/>
    </xf>
    <xf numFmtId="0" fontId="3" fillId="35" borderId="11" xfId="59" applyFont="1" applyFill="1" applyBorder="1" applyAlignment="1">
      <alignment horizontal="left"/>
      <protection/>
    </xf>
    <xf numFmtId="0" fontId="3" fillId="35" borderId="11" xfId="59" applyFont="1" applyFill="1" applyBorder="1" applyAlignment="1">
      <alignment horizontal="center"/>
      <protection/>
    </xf>
    <xf numFmtId="0" fontId="4" fillId="35" borderId="11" xfId="0" applyFont="1" applyFill="1" applyBorder="1" applyAlignment="1">
      <alignment horizontal="center"/>
    </xf>
    <xf numFmtId="7" fontId="3" fillId="35" borderId="11" xfId="59" applyNumberFormat="1" applyFont="1" applyFill="1" applyBorder="1" applyAlignment="1">
      <alignment horizontal="right" wrapText="1"/>
      <protection/>
    </xf>
    <xf numFmtId="0" fontId="2" fillId="0" borderId="11" xfId="59" applyFont="1" applyFill="1" applyBorder="1" applyAlignment="1">
      <alignment horizontal="left" wrapText="1"/>
      <protection/>
    </xf>
    <xf numFmtId="10" fontId="0" fillId="0" borderId="11" xfId="0" applyNumberFormat="1" applyBorder="1" applyAlignment="1">
      <alignment horizontal="right"/>
    </xf>
    <xf numFmtId="0" fontId="2" fillId="0" borderId="11" xfId="59" applyFont="1" applyFill="1" applyBorder="1" applyAlignment="1">
      <alignment horizontal="center" wrapText="1"/>
      <protection/>
    </xf>
    <xf numFmtId="10" fontId="2" fillId="0" borderId="11" xfId="59" applyNumberFormat="1" applyFont="1" applyFill="1" applyBorder="1" applyAlignment="1">
      <alignment horizontal="right" wrapText="1"/>
      <protection/>
    </xf>
    <xf numFmtId="10" fontId="0" fillId="0" borderId="11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0" fontId="3" fillId="0" borderId="11" xfId="59" applyFont="1" applyFill="1" applyBorder="1" applyAlignment="1">
      <alignment horizontal="left" wrapText="1"/>
      <protection/>
    </xf>
    <xf numFmtId="7" fontId="4" fillId="0" borderId="11" xfId="0" applyNumberFormat="1" applyFont="1" applyBorder="1" applyAlignment="1">
      <alignment/>
    </xf>
    <xf numFmtId="0" fontId="11" fillId="0" borderId="11" xfId="59" applyFont="1" applyFill="1" applyBorder="1" applyAlignment="1">
      <alignment horizontal="left" wrapText="1"/>
      <protection/>
    </xf>
    <xf numFmtId="0" fontId="1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33" borderId="10" xfId="55" applyFont="1" applyFill="1" applyBorder="1" applyAlignment="1">
      <alignment horizontal="center"/>
      <protection/>
    </xf>
    <xf numFmtId="0" fontId="2" fillId="0" borderId="11" xfId="55" applyFont="1" applyFill="1" applyBorder="1" applyAlignment="1" quotePrefix="1">
      <alignment horizontal="left" wrapText="1"/>
      <protection/>
    </xf>
    <xf numFmtId="7" fontId="2" fillId="0" borderId="11" xfId="55" applyNumberFormat="1" applyFont="1" applyFill="1" applyBorder="1" applyAlignment="1">
      <alignment horizontal="right" wrapText="1"/>
      <protection/>
    </xf>
    <xf numFmtId="0" fontId="2" fillId="0" borderId="11" xfId="55" applyFont="1" applyFill="1" applyBorder="1" applyAlignment="1">
      <alignment horizontal="right" wrapText="1"/>
      <protection/>
    </xf>
    <xf numFmtId="0" fontId="3" fillId="33" borderId="10" xfId="55" applyFont="1" applyFill="1" applyBorder="1" applyAlignment="1">
      <alignment horizontal="left"/>
      <protection/>
    </xf>
    <xf numFmtId="0" fontId="3" fillId="33" borderId="1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wrapText="1"/>
      <protection/>
    </xf>
    <xf numFmtId="0" fontId="13" fillId="33" borderId="10" xfId="58" applyFont="1" applyFill="1" applyBorder="1" applyAlignment="1">
      <alignment horizontal="left"/>
      <protection/>
    </xf>
    <xf numFmtId="0" fontId="13" fillId="33" borderId="10" xfId="58" applyFont="1" applyFill="1" applyBorder="1" applyAlignment="1">
      <alignment horizontal="center"/>
      <protection/>
    </xf>
    <xf numFmtId="0" fontId="2" fillId="0" borderId="11" xfId="58" applyFont="1" applyFill="1" applyBorder="1" applyAlignment="1">
      <alignment wrapText="1"/>
      <protection/>
    </xf>
    <xf numFmtId="7" fontId="2" fillId="0" borderId="11" xfId="58" applyNumberFormat="1" applyFont="1" applyFill="1" applyBorder="1" applyAlignment="1">
      <alignment horizontal="right" wrapText="1"/>
      <protection/>
    </xf>
    <xf numFmtId="0" fontId="0" fillId="37" borderId="0" xfId="0" applyFill="1" applyAlignment="1">
      <alignment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top"/>
    </xf>
    <xf numFmtId="0" fontId="6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2" fillId="0" borderId="11" xfId="55" applyNumberFormat="1" applyFont="1" applyFill="1" applyBorder="1" applyAlignment="1" quotePrefix="1">
      <alignment horizontal="left" wrapText="1"/>
      <protection/>
    </xf>
    <xf numFmtId="0" fontId="2" fillId="0" borderId="39" xfId="56" applyFont="1" applyFill="1" applyBorder="1" applyAlignment="1">
      <alignment horizontal="right" wrapText="1"/>
      <protection/>
    </xf>
    <xf numFmtId="7" fontId="3" fillId="0" borderId="0" xfId="56" applyNumberFormat="1" applyFont="1" applyFill="1" applyBorder="1" applyAlignment="1">
      <alignment horizontal="right" wrapText="1"/>
      <protection/>
    </xf>
    <xf numFmtId="0" fontId="3" fillId="0" borderId="0" xfId="56" applyFont="1" applyFill="1" applyBorder="1" applyAlignment="1">
      <alignment horizontal="right" wrapText="1"/>
      <protection/>
    </xf>
    <xf numFmtId="7" fontId="14" fillId="0" borderId="0" xfId="0" applyNumberFormat="1" applyFont="1" applyAlignment="1">
      <alignment/>
    </xf>
    <xf numFmtId="0" fontId="2" fillId="0" borderId="0" xfId="57" applyFont="1" applyFill="1" applyBorder="1" applyAlignment="1">
      <alignment horizontal="right" wrapText="1"/>
      <protection/>
    </xf>
    <xf numFmtId="7" fontId="2" fillId="0" borderId="0" xfId="57" applyNumberFormat="1" applyFont="1" applyFill="1" applyBorder="1" applyAlignment="1">
      <alignment horizontal="right" wrapText="1"/>
      <protection/>
    </xf>
    <xf numFmtId="0" fontId="2" fillId="0" borderId="0" xfId="57" applyFont="1" applyFill="1" applyBorder="1" applyAlignment="1">
      <alignment horizontal="center"/>
      <protection/>
    </xf>
    <xf numFmtId="7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0" fontId="2" fillId="0" borderId="0" xfId="56" applyFont="1" applyFill="1" applyBorder="1" applyAlignment="1">
      <alignment horizontal="right" wrapText="1"/>
      <protection/>
    </xf>
    <xf numFmtId="0" fontId="2" fillId="35" borderId="42" xfId="59" applyFont="1" applyFill="1" applyBorder="1" applyAlignment="1">
      <alignment horizontal="center" vertical="top"/>
      <protection/>
    </xf>
    <xf numFmtId="0" fontId="2" fillId="35" borderId="43" xfId="59" applyFont="1" applyFill="1" applyBorder="1" applyAlignment="1">
      <alignment horizontal="center" vertical="top"/>
      <protection/>
    </xf>
    <xf numFmtId="7" fontId="3" fillId="0" borderId="44" xfId="56" applyNumberFormat="1" applyFont="1" applyFill="1" applyBorder="1" applyAlignment="1">
      <alignment horizontal="right" wrapText="1"/>
      <protection/>
    </xf>
    <xf numFmtId="0" fontId="3" fillId="0" borderId="44" xfId="56" applyFont="1" applyFill="1" applyBorder="1" applyAlignment="1">
      <alignment horizontal="right" wrapText="1"/>
      <protection/>
    </xf>
    <xf numFmtId="7" fontId="14" fillId="0" borderId="45" xfId="0" applyNumberFormat="1" applyFont="1" applyBorder="1" applyAlignment="1">
      <alignment/>
    </xf>
    <xf numFmtId="0" fontId="3" fillId="33" borderId="11" xfId="56" applyFont="1" applyFill="1" applyBorder="1" applyAlignment="1">
      <alignment horizontal="center"/>
      <protection/>
    </xf>
    <xf numFmtId="0" fontId="14" fillId="0" borderId="45" xfId="0" applyFont="1" applyBorder="1" applyAlignment="1">
      <alignment/>
    </xf>
    <xf numFmtId="0" fontId="3" fillId="33" borderId="11" xfId="58" applyFont="1" applyFill="1" applyBorder="1" applyAlignment="1">
      <alignment horizontal="center"/>
      <protection/>
    </xf>
    <xf numFmtId="0" fontId="2" fillId="33" borderId="11" xfId="56" applyFont="1" applyFill="1" applyBorder="1" applyAlignment="1">
      <alignment horizontal="center"/>
      <protection/>
    </xf>
    <xf numFmtId="0" fontId="2" fillId="0" borderId="46" xfId="56" applyFont="1" applyFill="1" applyBorder="1" applyAlignment="1">
      <alignment horizontal="right" wrapText="1"/>
      <protection/>
    </xf>
    <xf numFmtId="7" fontId="2" fillId="0" borderId="46" xfId="56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33" borderId="11" xfId="56" applyFont="1" applyFill="1" applyBorder="1" applyAlignment="1">
      <alignment horizontal="center"/>
      <protection/>
    </xf>
    <xf numFmtId="0" fontId="18" fillId="0" borderId="11" xfId="56" applyFont="1" applyFill="1" applyBorder="1" applyAlignment="1">
      <alignment wrapText="1"/>
      <protection/>
    </xf>
    <xf numFmtId="0" fontId="4" fillId="35" borderId="11" xfId="59" applyFont="1" applyFill="1" applyBorder="1" applyAlignment="1">
      <alignment horizontal="left"/>
      <protection/>
    </xf>
    <xf numFmtId="17" fontId="18" fillId="0" borderId="11" xfId="56" applyNumberFormat="1" applyFont="1" applyFill="1" applyBorder="1" applyAlignment="1">
      <alignment horizontal="right" wrapText="1"/>
      <protection/>
    </xf>
    <xf numFmtId="9" fontId="2" fillId="0" borderId="46" xfId="56" applyNumberFormat="1" applyFont="1" applyFill="1" applyBorder="1" applyAlignment="1">
      <alignment horizontal="right" wrapText="1"/>
      <protection/>
    </xf>
    <xf numFmtId="0" fontId="3" fillId="33" borderId="47" xfId="58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9" fontId="2" fillId="0" borderId="11" xfId="56" applyNumberFormat="1" applyFont="1" applyFill="1" applyBorder="1" applyAlignment="1">
      <alignment horizontal="right" wrapText="1"/>
      <protection/>
    </xf>
    <xf numFmtId="0" fontId="2" fillId="36" borderId="24" xfId="59" applyFont="1" applyFill="1" applyBorder="1" applyAlignment="1">
      <alignment horizontal="left" wrapText="1"/>
      <protection/>
    </xf>
    <xf numFmtId="0" fontId="2" fillId="36" borderId="25" xfId="59" applyFont="1" applyFill="1" applyBorder="1" applyAlignment="1">
      <alignment horizontal="left" wrapText="1"/>
      <protection/>
    </xf>
    <xf numFmtId="0" fontId="6" fillId="0" borderId="4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35" borderId="14" xfId="59" applyFont="1" applyFill="1" applyBorder="1" applyAlignment="1">
      <alignment horizontal="left"/>
      <protection/>
    </xf>
    <xf numFmtId="0" fontId="2" fillId="35" borderId="16" xfId="59" applyFont="1" applyFill="1" applyBorder="1" applyAlignment="1">
      <alignment horizontal="left"/>
      <protection/>
    </xf>
    <xf numFmtId="0" fontId="2" fillId="36" borderId="19" xfId="59" applyFont="1" applyFill="1" applyBorder="1" applyAlignment="1">
      <alignment horizontal="left" wrapText="1"/>
      <protection/>
    </xf>
    <xf numFmtId="0" fontId="2" fillId="36" borderId="21" xfId="59" applyFont="1" applyFill="1" applyBorder="1" applyAlignment="1">
      <alignment horizontal="left" wrapText="1"/>
      <protection/>
    </xf>
    <xf numFmtId="0" fontId="5" fillId="36" borderId="24" xfId="59" applyFont="1" applyFill="1" applyBorder="1" applyAlignment="1">
      <alignment horizontal="left" wrapText="1"/>
      <protection/>
    </xf>
    <xf numFmtId="0" fontId="5" fillId="36" borderId="25" xfId="59" applyFont="1" applyFill="1" applyBorder="1" applyAlignment="1">
      <alignment horizontal="left" wrapText="1"/>
      <protection/>
    </xf>
    <xf numFmtId="0" fontId="2" fillId="36" borderId="28" xfId="59" applyFont="1" applyFill="1" applyBorder="1" applyAlignment="1">
      <alignment horizontal="left" wrapText="1"/>
      <protection/>
    </xf>
    <xf numFmtId="0" fontId="2" fillId="36" borderId="30" xfId="59" applyFont="1" applyFill="1" applyBorder="1" applyAlignment="1">
      <alignment horizontal="left" wrapText="1"/>
      <protection/>
    </xf>
    <xf numFmtId="0" fontId="2" fillId="35" borderId="48" xfId="59" applyFont="1" applyFill="1" applyBorder="1" applyAlignment="1">
      <alignment horizontal="left"/>
      <protection/>
    </xf>
    <xf numFmtId="0" fontId="2" fillId="35" borderId="35" xfId="59" applyFont="1" applyFill="1" applyBorder="1" applyAlignment="1">
      <alignment horizontal="left"/>
      <protection/>
    </xf>
    <xf numFmtId="0" fontId="6" fillId="0" borderId="4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36" borderId="24" xfId="59" applyFont="1" applyFill="1" applyBorder="1" applyAlignment="1">
      <alignment horizontal="left" wrapText="1"/>
      <protection/>
    </xf>
    <xf numFmtId="0" fontId="8" fillId="36" borderId="25" xfId="59" applyFont="1" applyFill="1" applyBorder="1" applyAlignment="1">
      <alignment horizontal="left" wrapText="1"/>
      <protection/>
    </xf>
    <xf numFmtId="0" fontId="9" fillId="36" borderId="24" xfId="59" applyFont="1" applyFill="1" applyBorder="1" applyAlignment="1">
      <alignment horizontal="left" wrapText="1"/>
      <protection/>
    </xf>
    <xf numFmtId="0" fontId="9" fillId="36" borderId="25" xfId="59" applyFont="1" applyFill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9 figures" xfId="55"/>
    <cellStyle name="Normal_6mth figures" xfId="56"/>
    <cellStyle name="Normal_Comparison " xfId="57"/>
    <cellStyle name="Normal_Sheet1" xfId="58"/>
    <cellStyle name="Normal_Sheet1_Figures for 6 months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Total Fraud value by sector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055"/>
          <c:w val="0.4235"/>
          <c:h val="0.70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delete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'6mth figures'!$A$33:$A$40</c:f>
              <c:strCache/>
            </c:strRef>
          </c:cat>
          <c:val>
            <c:numRef>
              <c:f>'6mth figures'!$B$33:$B$40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12625"/>
          <c:w val="0.32475"/>
          <c:h val="0.8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Total value by location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7775"/>
          <c:w val="0.9422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'6mth figures'!$A$5:$A$14</c:f>
              <c:strCache/>
            </c:strRef>
          </c:cat>
          <c:val>
            <c:numRef>
              <c:f>'6mth figures'!$B$5:$B$14</c:f>
              <c:numCache/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5419"/>
        <c:crossesAt val="1"/>
        <c:crossBetween val="between"/>
        <c:dispUnits/>
        <c:maj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Total fraud by type of fraud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338"/>
          <c:w val="0.3925"/>
          <c:h val="0.41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'6mth figures'!$A$19:$A$28</c:f>
              <c:strCache/>
            </c:strRef>
          </c:cat>
          <c:val>
            <c:numRef>
              <c:f>'6mth figures'!$B$19:$B$28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19475"/>
          <c:w val="0.309"/>
          <c:h val="0.7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Total fraud by Motive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56"/>
          <c:w val="0.573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'6mth figures'!$A$45</c:f>
              <c:strCache>
                <c:ptCount val="1"/>
                <c:pt idx="0">
                  <c:v>Greed/lavish lifestyle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'6mth figures'!$B$45</c:f>
              <c:numCache/>
            </c:numRef>
          </c:val>
        </c:ser>
        <c:ser>
          <c:idx val="1"/>
          <c:order val="1"/>
          <c:tx>
            <c:strRef>
              <c:f>'6mth figures'!$A$46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'6mth figures'!$B$46</c:f>
              <c:numCache/>
            </c:numRef>
          </c:val>
        </c:ser>
        <c:ser>
          <c:idx val="2"/>
          <c:order val="2"/>
          <c:tx>
            <c:strRef>
              <c:f>'6mth figures'!$A$47</c:f>
              <c:strCache>
                <c:ptCount val="1"/>
                <c:pt idx="0">
                  <c:v>Gambling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'6mth figures'!$B$47</c:f>
              <c:numCache/>
            </c:numRef>
          </c:val>
        </c:ser>
        <c:ser>
          <c:idx val="3"/>
          <c:order val="3"/>
          <c:tx>
            <c:strRef>
              <c:f>'6mth figures'!$A$48</c:f>
              <c:strCache>
                <c:ptCount val="1"/>
                <c:pt idx="0">
                  <c:v>Drugs/Alchohol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'6mth figures'!$B$48</c:f>
              <c:numCache/>
            </c:numRef>
          </c:val>
        </c:ser>
        <c:ser>
          <c:idx val="4"/>
          <c:order val="4"/>
          <c:tx>
            <c:strRef>
              <c:f>'6mth figures'!$A$49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'6mth figures'!$B$49</c:f>
              <c:numCache/>
            </c:numRef>
          </c:val>
        </c:ser>
        <c:ser>
          <c:idx val="5"/>
          <c:order val="5"/>
          <c:tx>
            <c:strRef>
              <c:f>'6mth figures'!$A$50</c:f>
              <c:strCache>
                <c:ptCount val="1"/>
                <c:pt idx="0">
                  <c:v>Divorce/Marital Problems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'6mth figures'!$B$50</c:f>
              <c:numCache/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8709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316"/>
          <c:w val="0.33825"/>
          <c:h val="0.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Total fraud per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55"/>
          <c:w val="0.9542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'6mth figures'!$A$55:$A$60</c:f>
              <c:strCache/>
            </c:strRef>
          </c:cat>
          <c:val>
            <c:numRef>
              <c:f>'6mth figures'!$B$55:$B$60</c:f>
              <c:numCache/>
            </c:numRef>
          </c:val>
          <c:smooth val="0"/>
        </c:ser>
        <c:marker val="1"/>
        <c:axId val="34097919"/>
        <c:axId val="38445816"/>
      </c:lineChart>
      <c:dateAx>
        <c:axId val="3409791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581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844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0</xdr:rowOff>
    </xdr:from>
    <xdr:to>
      <xdr:col>7</xdr:col>
      <xdr:colOff>571500</xdr:colOff>
      <xdr:row>39</xdr:row>
      <xdr:rowOff>295275</xdr:rowOff>
    </xdr:to>
    <xdr:graphicFrame>
      <xdr:nvGraphicFramePr>
        <xdr:cNvPr id="1" name="Chart 95"/>
        <xdr:cNvGraphicFramePr/>
      </xdr:nvGraphicFramePr>
      <xdr:xfrm>
        <a:off x="3495675" y="6448425"/>
        <a:ext cx="34575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3</xdr:row>
      <xdr:rowOff>19050</xdr:rowOff>
    </xdr:from>
    <xdr:to>
      <xdr:col>7</xdr:col>
      <xdr:colOff>190500</xdr:colOff>
      <xdr:row>14</xdr:row>
      <xdr:rowOff>76200</xdr:rowOff>
    </xdr:to>
    <xdr:graphicFrame>
      <xdr:nvGraphicFramePr>
        <xdr:cNvPr id="2" name="Chart 96"/>
        <xdr:cNvGraphicFramePr/>
      </xdr:nvGraphicFramePr>
      <xdr:xfrm>
        <a:off x="3571875" y="628650"/>
        <a:ext cx="30003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333375</xdr:colOff>
      <xdr:row>17</xdr:row>
      <xdr:rowOff>9525</xdr:rowOff>
    </xdr:from>
    <xdr:to>
      <xdr:col>6</xdr:col>
      <xdr:colOff>581025</xdr:colOff>
      <xdr:row>28</xdr:row>
      <xdr:rowOff>123825</xdr:rowOff>
    </xdr:to>
    <xdr:graphicFrame>
      <xdr:nvGraphicFramePr>
        <xdr:cNvPr id="3" name="Chart 97"/>
        <xdr:cNvGraphicFramePr/>
      </xdr:nvGraphicFramePr>
      <xdr:xfrm>
        <a:off x="3524250" y="3305175"/>
        <a:ext cx="28289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266700</xdr:colOff>
      <xdr:row>41</xdr:row>
      <xdr:rowOff>0</xdr:rowOff>
    </xdr:from>
    <xdr:to>
      <xdr:col>8</xdr:col>
      <xdr:colOff>381000</xdr:colOff>
      <xdr:row>51</xdr:row>
      <xdr:rowOff>571500</xdr:rowOff>
    </xdr:to>
    <xdr:graphicFrame>
      <xdr:nvGraphicFramePr>
        <xdr:cNvPr id="4" name="Chart 98"/>
        <xdr:cNvGraphicFramePr/>
      </xdr:nvGraphicFramePr>
      <xdr:xfrm>
        <a:off x="3457575" y="8820150"/>
        <a:ext cx="39147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323850</xdr:colOff>
      <xdr:row>52</xdr:row>
      <xdr:rowOff>114300</xdr:rowOff>
    </xdr:from>
    <xdr:to>
      <xdr:col>9</xdr:col>
      <xdr:colOff>590550</xdr:colOff>
      <xdr:row>64</xdr:row>
      <xdr:rowOff>66675</xdr:rowOff>
    </xdr:to>
    <xdr:graphicFrame>
      <xdr:nvGraphicFramePr>
        <xdr:cNvPr id="5" name="Chart 99"/>
        <xdr:cNvGraphicFramePr/>
      </xdr:nvGraphicFramePr>
      <xdr:xfrm>
        <a:off x="3952875" y="11744325"/>
        <a:ext cx="423862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DO">
      <a:dk1>
        <a:sysClr val="windowText" lastClr="000000"/>
      </a:dk1>
      <a:lt1>
        <a:sysClr val="window" lastClr="FFFFFF"/>
      </a:lt1>
      <a:dk2>
        <a:srgbClr val="786860"/>
      </a:dk2>
      <a:lt2>
        <a:srgbClr val="EEE8E5"/>
      </a:lt2>
      <a:accent1>
        <a:srgbClr val="ED1A3B"/>
      </a:accent1>
      <a:accent2>
        <a:srgbClr val="2EAFA4"/>
      </a:accent2>
      <a:accent3>
        <a:srgbClr val="98002E"/>
      </a:accent3>
      <a:accent4>
        <a:srgbClr val="62CAE3"/>
      </a:accent4>
      <a:accent5>
        <a:srgbClr val="D1108C"/>
      </a:accent5>
      <a:accent6>
        <a:srgbClr val="786860"/>
      </a:accent6>
      <a:hlink>
        <a:srgbClr val="ED1A3B"/>
      </a:hlink>
      <a:folHlink>
        <a:srgbClr val="22409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21.8515625" style="0" customWidth="1"/>
    <col min="2" max="2" width="26.00390625" style="0" customWidth="1"/>
    <col min="3" max="3" width="6.57421875" style="0" customWidth="1"/>
    <col min="4" max="4" width="13.8515625" style="0" bestFit="1" customWidth="1"/>
  </cols>
  <sheetData>
    <row r="1" ht="18">
      <c r="A1" s="135" t="s">
        <v>41</v>
      </c>
    </row>
    <row r="3" ht="15">
      <c r="A3" s="1" t="s">
        <v>14</v>
      </c>
    </row>
    <row r="4" spans="1:2" ht="15">
      <c r="A4" s="145" t="s">
        <v>0</v>
      </c>
      <c r="B4" s="145" t="s">
        <v>1</v>
      </c>
    </row>
    <row r="5" spans="1:2" ht="15">
      <c r="A5" s="4" t="s">
        <v>3</v>
      </c>
      <c r="B5" s="8">
        <v>754106868.38</v>
      </c>
    </row>
    <row r="6" spans="1:2" ht="15">
      <c r="A6" s="4" t="s">
        <v>10</v>
      </c>
      <c r="B6" s="8">
        <v>161733000</v>
      </c>
    </row>
    <row r="7" spans="1:2" ht="15">
      <c r="A7" s="4" t="s">
        <v>7</v>
      </c>
      <c r="B7" s="8">
        <v>93038000</v>
      </c>
    </row>
    <row r="8" spans="1:2" ht="15">
      <c r="A8" s="4" t="s">
        <v>4</v>
      </c>
      <c r="B8" s="8">
        <v>21902500</v>
      </c>
    </row>
    <row r="9" spans="1:2" ht="15">
      <c r="A9" s="4" t="s">
        <v>6</v>
      </c>
      <c r="B9" s="8">
        <v>14510000</v>
      </c>
    </row>
    <row r="10" spans="1:2" ht="15">
      <c r="A10" s="4" t="s">
        <v>8</v>
      </c>
      <c r="B10" s="8">
        <v>6250000</v>
      </c>
    </row>
    <row r="11" spans="1:2" ht="15">
      <c r="A11" s="4" t="s">
        <v>9</v>
      </c>
      <c r="B11" s="8">
        <v>5457000</v>
      </c>
    </row>
    <row r="12" spans="1:2" ht="15">
      <c r="A12" s="4" t="s">
        <v>5</v>
      </c>
      <c r="B12" s="8">
        <v>1900000</v>
      </c>
    </row>
    <row r="13" spans="1:2" ht="15">
      <c r="A13" s="4" t="s">
        <v>2</v>
      </c>
      <c r="B13" s="8">
        <v>1764000</v>
      </c>
    </row>
    <row r="14" spans="1:2" ht="15">
      <c r="A14" s="4" t="s">
        <v>11</v>
      </c>
      <c r="B14" s="8">
        <v>1729000</v>
      </c>
    </row>
    <row r="15" ht="15.75" thickBot="1">
      <c r="B15" s="141">
        <f>SUM(B5:B14)</f>
        <v>1062390368.38</v>
      </c>
    </row>
    <row r="16" ht="15.75" thickTop="1"/>
    <row r="17" ht="15">
      <c r="A17" s="1" t="s">
        <v>13</v>
      </c>
    </row>
    <row r="18" spans="1:3" ht="15">
      <c r="A18" s="144" t="s">
        <v>12</v>
      </c>
      <c r="B18" s="155" t="s">
        <v>1</v>
      </c>
      <c r="C18" s="156"/>
    </row>
    <row r="19" spans="1:4" ht="15">
      <c r="A19" s="4" t="s">
        <v>97</v>
      </c>
      <c r="B19" s="8">
        <v>215036000</v>
      </c>
      <c r="C19" s="136"/>
      <c r="D19" s="146"/>
    </row>
    <row r="20" spans="1:4" ht="15">
      <c r="A20" s="4" t="s">
        <v>98</v>
      </c>
      <c r="B20" s="8">
        <v>190361000</v>
      </c>
      <c r="C20" s="136"/>
      <c r="D20" s="146"/>
    </row>
    <row r="21" spans="1:4" ht="39.75">
      <c r="A21" s="4" t="s">
        <v>67</v>
      </c>
      <c r="B21" s="8">
        <v>175755000</v>
      </c>
      <c r="C21" s="136"/>
      <c r="D21" s="146"/>
    </row>
    <row r="22" spans="1:4" ht="27">
      <c r="A22" s="4" t="s">
        <v>60</v>
      </c>
      <c r="B22" s="8">
        <v>175108000</v>
      </c>
      <c r="C22" s="136"/>
      <c r="D22" s="146"/>
    </row>
    <row r="23" spans="1:4" ht="15">
      <c r="A23" s="4" t="s">
        <v>62</v>
      </c>
      <c r="B23" s="8">
        <v>85638000</v>
      </c>
      <c r="C23" s="136"/>
      <c r="D23" s="146"/>
    </row>
    <row r="24" spans="1:4" ht="15">
      <c r="A24" s="4" t="s">
        <v>99</v>
      </c>
      <c r="B24" s="8">
        <v>67370000</v>
      </c>
      <c r="C24" s="136"/>
      <c r="D24" s="146"/>
    </row>
    <row r="25" spans="1:4" ht="15">
      <c r="A25" s="4" t="s">
        <v>66</v>
      </c>
      <c r="B25" s="8">
        <v>66727500</v>
      </c>
      <c r="C25" s="136"/>
      <c r="D25" s="146"/>
    </row>
    <row r="26" spans="1:4" ht="15">
      <c r="A26" s="4" t="s">
        <v>61</v>
      </c>
      <c r="B26" s="8">
        <v>42064000</v>
      </c>
      <c r="C26" s="136"/>
      <c r="D26" s="146"/>
    </row>
    <row r="27" spans="1:4" ht="15">
      <c r="A27" s="4" t="s">
        <v>100</v>
      </c>
      <c r="B27" s="8">
        <v>27330000</v>
      </c>
      <c r="C27" s="136"/>
      <c r="D27" s="146"/>
    </row>
    <row r="28" spans="1:4" ht="15">
      <c r="A28" s="4" t="s">
        <v>40</v>
      </c>
      <c r="B28" s="8">
        <v>17000868.38</v>
      </c>
      <c r="C28" s="136"/>
      <c r="D28" s="147"/>
    </row>
    <row r="29" spans="2:3" ht="15.75" thickBot="1">
      <c r="B29" s="141">
        <f>SUM(B19:B28)</f>
        <v>1062390368.38</v>
      </c>
      <c r="C29" s="157"/>
    </row>
    <row r="30" ht="15.75" thickTop="1"/>
    <row r="31" ht="15">
      <c r="A31" s="2" t="s">
        <v>33</v>
      </c>
    </row>
    <row r="32" spans="1:2" ht="15">
      <c r="A32" s="3" t="s">
        <v>15</v>
      </c>
      <c r="B32" s="3" t="s">
        <v>1</v>
      </c>
    </row>
    <row r="33" spans="1:3" ht="15">
      <c r="A33" s="4" t="s">
        <v>21</v>
      </c>
      <c r="B33" s="147">
        <v>524060000</v>
      </c>
      <c r="C33" s="147"/>
    </row>
    <row r="34" spans="1:3" ht="15">
      <c r="A34" s="4" t="s">
        <v>27</v>
      </c>
      <c r="B34" s="8">
        <v>216212000</v>
      </c>
      <c r="C34" s="154"/>
    </row>
    <row r="35" spans="1:3" ht="27">
      <c r="A35" s="4" t="s">
        <v>26</v>
      </c>
      <c r="B35" s="8">
        <v>170000000</v>
      </c>
      <c r="C35" s="147"/>
    </row>
    <row r="36" spans="1:3" ht="15">
      <c r="A36" s="4" t="s">
        <v>31</v>
      </c>
      <c r="B36" s="8">
        <v>69075000</v>
      </c>
      <c r="C36" s="147"/>
    </row>
    <row r="37" spans="1:3" ht="27">
      <c r="A37" s="4" t="s">
        <v>24</v>
      </c>
      <c r="B37" s="8">
        <v>42635000</v>
      </c>
      <c r="C37" s="154">
        <f>B37/B41</f>
        <v>0.04013119966911272</v>
      </c>
    </row>
    <row r="38" spans="1:3" ht="15">
      <c r="A38" s="4" t="s">
        <v>40</v>
      </c>
      <c r="B38" s="8">
        <v>21550368.38</v>
      </c>
      <c r="C38" s="147"/>
    </row>
    <row r="39" spans="1:3" ht="15">
      <c r="A39" s="4" t="s">
        <v>28</v>
      </c>
      <c r="B39" s="8">
        <v>12731000</v>
      </c>
      <c r="C39" s="147"/>
    </row>
    <row r="40" spans="1:3" ht="27">
      <c r="A40" s="4" t="s">
        <v>22</v>
      </c>
      <c r="B40" s="8">
        <v>6127000</v>
      </c>
      <c r="C40" s="147"/>
    </row>
    <row r="41" ht="15.75" thickBot="1">
      <c r="B41" s="141">
        <f>SUM(B31:B40)</f>
        <v>1062390368.38</v>
      </c>
    </row>
    <row r="42" ht="15.75" thickTop="1"/>
    <row r="43" ht="15">
      <c r="A43" s="149" t="s">
        <v>34</v>
      </c>
    </row>
    <row r="44" spans="1:2" ht="15">
      <c r="A44" s="150" t="s">
        <v>34</v>
      </c>
      <c r="B44" s="142" t="s">
        <v>46</v>
      </c>
    </row>
    <row r="45" spans="1:3" ht="15">
      <c r="A45" s="151" t="s">
        <v>39</v>
      </c>
      <c r="B45" s="159">
        <v>0.8502994011976048</v>
      </c>
      <c r="C45" s="158">
        <f>B45/B51</f>
        <v>0.8502994011976048</v>
      </c>
    </row>
    <row r="46" spans="1:3" ht="15">
      <c r="A46" s="151" t="s">
        <v>35</v>
      </c>
      <c r="B46" s="159">
        <v>0.08383233532934131</v>
      </c>
      <c r="C46" s="158">
        <f>B46/B51</f>
        <v>0.08383233532934131</v>
      </c>
    </row>
    <row r="47" spans="1:3" ht="15">
      <c r="A47" s="151" t="s">
        <v>38</v>
      </c>
      <c r="B47" s="159">
        <v>0.029940119760479042</v>
      </c>
      <c r="C47" s="158">
        <f>B47/B51</f>
        <v>0.029940119760479042</v>
      </c>
    </row>
    <row r="48" spans="1:3" ht="15">
      <c r="A48" s="151" t="s">
        <v>37</v>
      </c>
      <c r="B48" s="159">
        <v>0.017964071856287425</v>
      </c>
      <c r="C48" s="158">
        <f>B48/B51</f>
        <v>0.017964071856287425</v>
      </c>
    </row>
    <row r="49" spans="1:3" ht="15">
      <c r="A49" s="151" t="s">
        <v>40</v>
      </c>
      <c r="B49" s="159">
        <v>0.011976047904191617</v>
      </c>
      <c r="C49" s="158">
        <f>B49/B51</f>
        <v>0.011976047904191617</v>
      </c>
    </row>
    <row r="50" spans="1:3" ht="27">
      <c r="A50" s="151" t="s">
        <v>36</v>
      </c>
      <c r="B50" s="159">
        <v>0.005988023952095809</v>
      </c>
      <c r="C50" s="158">
        <f>B50/B51</f>
        <v>0.005988023952095809</v>
      </c>
    </row>
    <row r="51" spans="1:2" ht="15.75" thickBot="1">
      <c r="A51" s="148"/>
      <c r="B51" s="143">
        <f>SUM(B45:B50)</f>
        <v>1</v>
      </c>
    </row>
    <row r="52" ht="57.75" customHeight="1" thickTop="1">
      <c r="A52" s="148"/>
    </row>
    <row r="53" ht="15">
      <c r="A53" s="149" t="s">
        <v>43</v>
      </c>
    </row>
    <row r="54" spans="1:3" ht="15">
      <c r="A54" s="152" t="s">
        <v>42</v>
      </c>
      <c r="B54" s="94" t="s">
        <v>1</v>
      </c>
      <c r="C54" s="94" t="s">
        <v>46</v>
      </c>
    </row>
    <row r="55" spans="1:3" ht="15">
      <c r="A55" s="153">
        <v>40148</v>
      </c>
      <c r="B55" s="8">
        <v>238222713.38</v>
      </c>
      <c r="C55" s="5">
        <v>30</v>
      </c>
    </row>
    <row r="56" spans="1:3" ht="15">
      <c r="A56" s="153">
        <v>40179</v>
      </c>
      <c r="B56" s="8">
        <v>313752000</v>
      </c>
      <c r="C56" s="5">
        <v>36</v>
      </c>
    </row>
    <row r="57" spans="1:3" ht="15">
      <c r="A57" s="153">
        <v>40210</v>
      </c>
      <c r="B57" s="8">
        <v>69701155</v>
      </c>
      <c r="C57" s="5">
        <v>33</v>
      </c>
    </row>
    <row r="58" spans="1:3" ht="15">
      <c r="A58" s="153">
        <v>40238</v>
      </c>
      <c r="B58" s="8">
        <v>321801500</v>
      </c>
      <c r="C58" s="5">
        <v>32</v>
      </c>
    </row>
    <row r="59" spans="1:3" ht="15">
      <c r="A59" s="7">
        <v>40269</v>
      </c>
      <c r="B59" s="8">
        <v>23437000</v>
      </c>
      <c r="C59" s="5">
        <v>27</v>
      </c>
    </row>
    <row r="60" spans="1:3" ht="15">
      <c r="A60" s="7">
        <v>40299</v>
      </c>
      <c r="B60" s="8">
        <v>95476000</v>
      </c>
      <c r="C60" s="5">
        <v>23</v>
      </c>
    </row>
    <row r="61" spans="1:3" ht="15.75" thickBot="1">
      <c r="A61" s="6"/>
      <c r="B61" s="139">
        <f>SUM(B55:B60)</f>
        <v>1062390368.38</v>
      </c>
      <c r="C61" s="140">
        <f>SUM(C55:C60)</f>
        <v>181</v>
      </c>
    </row>
    <row r="62" ht="15.7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7.00390625" style="0" customWidth="1"/>
    <col min="2" max="2" width="20.140625" style="0" customWidth="1"/>
    <col min="3" max="3" width="17.00390625" style="0" customWidth="1"/>
    <col min="5" max="5" width="5.57421875" style="0" customWidth="1"/>
    <col min="6" max="6" width="9.140625" style="124" customWidth="1"/>
    <col min="7" max="7" width="26.00390625" style="0" customWidth="1"/>
    <col min="8" max="8" width="25.8515625" style="0" customWidth="1"/>
    <col min="11" max="11" width="5.140625" style="0" customWidth="1"/>
    <col min="13" max="13" width="29.421875" style="0" customWidth="1"/>
    <col min="14" max="14" width="15.421875" style="0" customWidth="1"/>
    <col min="15" max="15" width="8.140625" style="11" customWidth="1"/>
    <col min="16" max="16" width="7.7109375" style="11" customWidth="1"/>
    <col min="17" max="17" width="4.57421875" style="11" customWidth="1"/>
    <col min="18" max="18" width="24.00390625" style="0" customWidth="1"/>
    <col min="19" max="19" width="16.28125" style="0" customWidth="1"/>
    <col min="20" max="20" width="17.8515625" style="0" customWidth="1"/>
    <col min="21" max="21" width="8.00390625" style="11" customWidth="1"/>
    <col min="22" max="22" width="9.421875" style="0" customWidth="1"/>
    <col min="23" max="23" width="15.57421875" style="0" customWidth="1"/>
    <col min="24" max="24" width="8.28125" style="0" customWidth="1"/>
  </cols>
  <sheetData>
    <row r="1" spans="1:22" ht="19.5" thickBot="1">
      <c r="A1" s="162" t="s">
        <v>96</v>
      </c>
      <c r="B1" s="163"/>
      <c r="C1" s="163"/>
      <c r="D1" s="164"/>
      <c r="E1" s="120"/>
      <c r="F1" s="123"/>
      <c r="G1" s="175" t="s">
        <v>89</v>
      </c>
      <c r="H1" s="176"/>
      <c r="I1" s="176"/>
      <c r="J1" s="9"/>
      <c r="K1" s="120"/>
      <c r="L1" s="9"/>
      <c r="M1" s="162" t="s">
        <v>44</v>
      </c>
      <c r="N1" s="163"/>
      <c r="O1" s="163"/>
      <c r="P1" s="164"/>
      <c r="Q1" s="10"/>
      <c r="R1" s="162" t="s">
        <v>45</v>
      </c>
      <c r="S1" s="163"/>
      <c r="T1" s="163"/>
      <c r="U1" s="163"/>
      <c r="V1" s="164"/>
    </row>
    <row r="2" spans="5:17" ht="15.75" thickBot="1">
      <c r="E2" s="121"/>
      <c r="K2" s="121"/>
      <c r="Q2" s="12"/>
    </row>
    <row r="3" spans="1:24" s="23" customFormat="1" ht="26.25" thickBot="1">
      <c r="A3" s="13" t="s">
        <v>42</v>
      </c>
      <c r="B3" s="137" t="s">
        <v>1</v>
      </c>
      <c r="C3" s="138" t="s">
        <v>46</v>
      </c>
      <c r="E3" s="122"/>
      <c r="F3" s="125"/>
      <c r="G3" s="13" t="s">
        <v>42</v>
      </c>
      <c r="H3" s="14" t="s">
        <v>1</v>
      </c>
      <c r="I3" s="15" t="s">
        <v>46</v>
      </c>
      <c r="K3" s="122"/>
      <c r="M3" s="13" t="s">
        <v>42</v>
      </c>
      <c r="N3" s="14" t="s">
        <v>1</v>
      </c>
      <c r="O3" s="15" t="s">
        <v>46</v>
      </c>
      <c r="P3" s="16"/>
      <c r="Q3" s="17"/>
      <c r="R3" s="18" t="s">
        <v>42</v>
      </c>
      <c r="S3" s="19" t="s">
        <v>47</v>
      </c>
      <c r="T3" s="20" t="s">
        <v>46</v>
      </c>
      <c r="U3" s="21"/>
      <c r="V3" s="22"/>
      <c r="W3" s="21"/>
      <c r="X3" s="21"/>
    </row>
    <row r="4" spans="1:24" ht="15">
      <c r="A4" s="109" t="s">
        <v>90</v>
      </c>
      <c r="B4" s="8">
        <v>313752000</v>
      </c>
      <c r="C4" s="5">
        <v>36</v>
      </c>
      <c r="E4" s="121"/>
      <c r="G4" s="109" t="s">
        <v>82</v>
      </c>
      <c r="H4" s="110">
        <v>220715473</v>
      </c>
      <c r="I4" s="111">
        <v>37</v>
      </c>
      <c r="K4" s="121"/>
      <c r="M4" s="24" t="s">
        <v>48</v>
      </c>
      <c r="N4" s="25">
        <v>8559923.35</v>
      </c>
      <c r="O4" s="26">
        <v>14</v>
      </c>
      <c r="Q4" s="12"/>
      <c r="R4" s="27">
        <v>39052</v>
      </c>
      <c r="S4" s="28">
        <v>13468900</v>
      </c>
      <c r="T4" s="26">
        <v>17</v>
      </c>
      <c r="U4" s="29"/>
      <c r="V4" s="30"/>
      <c r="W4" s="31"/>
      <c r="X4" s="29"/>
    </row>
    <row r="5" spans="1:24" ht="15">
      <c r="A5" s="126" t="s">
        <v>91</v>
      </c>
      <c r="B5" s="8">
        <v>69701155</v>
      </c>
      <c r="C5" s="5">
        <v>33</v>
      </c>
      <c r="E5" s="121"/>
      <c r="G5" s="126" t="s">
        <v>83</v>
      </c>
      <c r="H5" s="110">
        <v>57701367.26</v>
      </c>
      <c r="I5" s="111">
        <v>27</v>
      </c>
      <c r="K5" s="121"/>
      <c r="M5" s="32" t="s">
        <v>49</v>
      </c>
      <c r="N5" s="33">
        <v>8412433</v>
      </c>
      <c r="O5" s="34">
        <v>25</v>
      </c>
      <c r="Q5" s="12"/>
      <c r="R5" s="35">
        <v>39083</v>
      </c>
      <c r="S5" s="36">
        <v>63535786</v>
      </c>
      <c r="T5" s="34">
        <v>18</v>
      </c>
      <c r="U5" s="29"/>
      <c r="V5" s="30"/>
      <c r="W5" s="31"/>
      <c r="X5" s="29"/>
    </row>
    <row r="6" spans="1:24" ht="15">
      <c r="A6" s="109" t="s">
        <v>92</v>
      </c>
      <c r="B6" s="8">
        <v>321801500</v>
      </c>
      <c r="C6" s="5">
        <v>32</v>
      </c>
      <c r="E6" s="121"/>
      <c r="G6" s="109" t="s">
        <v>84</v>
      </c>
      <c r="H6" s="110">
        <v>147477836</v>
      </c>
      <c r="I6" s="111">
        <v>37</v>
      </c>
      <c r="K6" s="121"/>
      <c r="M6" s="32" t="s">
        <v>50</v>
      </c>
      <c r="N6" s="33">
        <v>280080264.7</v>
      </c>
      <c r="O6" s="34">
        <v>34</v>
      </c>
      <c r="Q6" s="12"/>
      <c r="R6" s="35">
        <v>39114</v>
      </c>
      <c r="S6" s="36">
        <v>276869220</v>
      </c>
      <c r="T6" s="34">
        <v>25</v>
      </c>
      <c r="U6" s="29"/>
      <c r="V6" s="30"/>
      <c r="W6" s="31"/>
      <c r="X6" s="29"/>
    </row>
    <row r="7" spans="1:24" ht="15.75" thickBot="1">
      <c r="A7" s="109" t="s">
        <v>93</v>
      </c>
      <c r="B7" s="8">
        <v>238222713.38</v>
      </c>
      <c r="C7" s="5">
        <v>30</v>
      </c>
      <c r="E7" s="121"/>
      <c r="G7" s="109" t="s">
        <v>81</v>
      </c>
      <c r="H7" s="110">
        <v>28660000</v>
      </c>
      <c r="I7" s="111">
        <v>15</v>
      </c>
      <c r="K7" s="121"/>
      <c r="M7" s="37" t="s">
        <v>51</v>
      </c>
      <c r="N7" s="38">
        <v>17247000</v>
      </c>
      <c r="O7" s="39">
        <v>11</v>
      </c>
      <c r="Q7" s="12"/>
      <c r="R7" s="40">
        <v>39142</v>
      </c>
      <c r="S7" s="41">
        <v>7594495</v>
      </c>
      <c r="T7" s="39">
        <v>22</v>
      </c>
      <c r="U7" s="29"/>
      <c r="V7" s="30"/>
      <c r="W7" s="31"/>
      <c r="X7" s="29"/>
    </row>
    <row r="8" spans="2:24" ht="15">
      <c r="B8" s="130">
        <f>SUM(B4:B7)</f>
        <v>943477368.38</v>
      </c>
      <c r="C8" s="1">
        <f>SUM(C4:C7)</f>
        <v>131</v>
      </c>
      <c r="E8" s="121"/>
      <c r="H8" s="130">
        <f>SUM(H4:H7)</f>
        <v>454554676.26</v>
      </c>
      <c r="I8" s="1">
        <f>SUM(I4:I7)</f>
        <v>116</v>
      </c>
      <c r="K8" s="121"/>
      <c r="N8" s="42">
        <f>SUM(N4:N7)</f>
        <v>314299621.05</v>
      </c>
      <c r="O8" s="11">
        <f>SUM(O4:O7)</f>
        <v>84</v>
      </c>
      <c r="Q8" s="12"/>
      <c r="S8" s="42">
        <f>SUM(S4:S7)</f>
        <v>361468401</v>
      </c>
      <c r="T8" s="11">
        <f>SUM(T4:T7)</f>
        <v>82</v>
      </c>
      <c r="V8" s="43"/>
      <c r="W8" s="44"/>
      <c r="X8" s="45"/>
    </row>
    <row r="9" spans="5:17" ht="15.75" thickBot="1">
      <c r="E9" s="121"/>
      <c r="K9" s="121"/>
      <c r="Q9" s="12"/>
    </row>
    <row r="10" spans="1:20" ht="16.5" thickBot="1">
      <c r="A10" s="13" t="s">
        <v>42</v>
      </c>
      <c r="B10" s="137" t="s">
        <v>1</v>
      </c>
      <c r="C10" s="138" t="s">
        <v>46</v>
      </c>
      <c r="E10" s="121"/>
      <c r="G10" s="13" t="s">
        <v>42</v>
      </c>
      <c r="H10" s="14" t="s">
        <v>1</v>
      </c>
      <c r="I10" s="108" t="s">
        <v>46</v>
      </c>
      <c r="K10" s="121"/>
      <c r="M10" s="46" t="s">
        <v>42</v>
      </c>
      <c r="N10" s="47" t="s">
        <v>1</v>
      </c>
      <c r="O10" s="48" t="s">
        <v>46</v>
      </c>
      <c r="Q10" s="12"/>
      <c r="R10" s="18" t="s">
        <v>42</v>
      </c>
      <c r="S10" s="19" t="s">
        <v>1</v>
      </c>
      <c r="T10" s="20" t="s">
        <v>46</v>
      </c>
    </row>
    <row r="11" spans="1:20" ht="15">
      <c r="A11" s="109" t="s">
        <v>93</v>
      </c>
      <c r="B11" s="8">
        <v>238222713.38</v>
      </c>
      <c r="C11" s="5">
        <v>30</v>
      </c>
      <c r="E11" s="121"/>
      <c r="G11" s="109" t="s">
        <v>81</v>
      </c>
      <c r="H11" s="110">
        <v>28660000</v>
      </c>
      <c r="I11" s="111">
        <v>15</v>
      </c>
      <c r="K11" s="121"/>
      <c r="M11" s="27">
        <v>39417</v>
      </c>
      <c r="N11" s="28">
        <v>17247000</v>
      </c>
      <c r="O11" s="26">
        <v>11</v>
      </c>
      <c r="Q11" s="12"/>
      <c r="R11" s="27">
        <v>39052</v>
      </c>
      <c r="S11" s="28">
        <v>13468900</v>
      </c>
      <c r="T11" s="26">
        <v>17</v>
      </c>
    </row>
    <row r="12" spans="1:20" ht="15">
      <c r="A12" s="109" t="s">
        <v>90</v>
      </c>
      <c r="B12" s="8">
        <v>313752000</v>
      </c>
      <c r="C12" s="5">
        <v>36</v>
      </c>
      <c r="E12" s="121"/>
      <c r="G12" s="109" t="s">
        <v>82</v>
      </c>
      <c r="H12" s="110">
        <v>220715473</v>
      </c>
      <c r="I12" s="111">
        <v>37</v>
      </c>
      <c r="K12" s="121"/>
      <c r="M12" s="35">
        <v>39448</v>
      </c>
      <c r="N12" s="36">
        <v>8559923.35</v>
      </c>
      <c r="O12" s="34">
        <v>14</v>
      </c>
      <c r="Q12" s="12"/>
      <c r="R12" s="35">
        <v>39083</v>
      </c>
      <c r="S12" s="36">
        <v>63535786</v>
      </c>
      <c r="T12" s="34">
        <v>18</v>
      </c>
    </row>
    <row r="13" spans="1:20" ht="15">
      <c r="A13" s="126" t="s">
        <v>91</v>
      </c>
      <c r="B13" s="8">
        <v>69701155</v>
      </c>
      <c r="C13" s="5">
        <v>33</v>
      </c>
      <c r="E13" s="121"/>
      <c r="G13" s="109" t="s">
        <v>83</v>
      </c>
      <c r="H13" s="110">
        <v>57701367.26</v>
      </c>
      <c r="I13" s="111">
        <v>27</v>
      </c>
      <c r="K13" s="121"/>
      <c r="M13" s="35">
        <v>39479</v>
      </c>
      <c r="N13" s="36">
        <v>8312433</v>
      </c>
      <c r="O13" s="34">
        <v>24</v>
      </c>
      <c r="Q13" s="12"/>
      <c r="R13" s="35">
        <v>39114</v>
      </c>
      <c r="S13" s="36">
        <v>276869220</v>
      </c>
      <c r="T13" s="34">
        <v>25</v>
      </c>
    </row>
    <row r="14" spans="1:20" ht="15">
      <c r="A14" s="109" t="s">
        <v>92</v>
      </c>
      <c r="B14" s="8">
        <v>321801500</v>
      </c>
      <c r="C14" s="5">
        <v>32</v>
      </c>
      <c r="E14" s="121"/>
      <c r="G14" s="109" t="s">
        <v>84</v>
      </c>
      <c r="H14" s="110">
        <v>147477836</v>
      </c>
      <c r="I14" s="111">
        <v>37</v>
      </c>
      <c r="K14" s="121"/>
      <c r="M14" s="35">
        <v>39508</v>
      </c>
      <c r="N14" s="36">
        <v>279260264.7</v>
      </c>
      <c r="O14" s="34">
        <v>32</v>
      </c>
      <c r="Q14" s="12"/>
      <c r="R14" s="35">
        <v>39142</v>
      </c>
      <c r="S14" s="36">
        <v>7594495</v>
      </c>
      <c r="T14" s="34">
        <v>22</v>
      </c>
    </row>
    <row r="15" spans="1:20" ht="15">
      <c r="A15" s="109" t="s">
        <v>94</v>
      </c>
      <c r="B15" s="8">
        <v>23437000</v>
      </c>
      <c r="C15" s="5">
        <v>27</v>
      </c>
      <c r="E15" s="121"/>
      <c r="G15" s="109" t="s">
        <v>85</v>
      </c>
      <c r="H15" s="110">
        <v>26293746</v>
      </c>
      <c r="I15" s="111">
        <v>34</v>
      </c>
      <c r="K15" s="121"/>
      <c r="M15" s="35">
        <v>39539</v>
      </c>
      <c r="N15" s="36">
        <v>317865679.48</v>
      </c>
      <c r="O15" s="34">
        <v>26</v>
      </c>
      <c r="Q15" s="12"/>
      <c r="R15" s="35">
        <v>39173</v>
      </c>
      <c r="S15" s="36">
        <v>33837640.2</v>
      </c>
      <c r="T15" s="34">
        <v>27</v>
      </c>
    </row>
    <row r="16" spans="1:20" ht="15.75" thickBot="1">
      <c r="A16" s="109" t="s">
        <v>95</v>
      </c>
      <c r="B16" s="8">
        <v>95476000</v>
      </c>
      <c r="C16" s="5">
        <v>23</v>
      </c>
      <c r="E16" s="121"/>
      <c r="G16" s="109" t="s">
        <v>86</v>
      </c>
      <c r="H16" s="110">
        <v>480136000</v>
      </c>
      <c r="I16" s="111">
        <v>32</v>
      </c>
      <c r="K16" s="121"/>
      <c r="M16" s="40">
        <v>39569</v>
      </c>
      <c r="N16" s="41">
        <v>74628764</v>
      </c>
      <c r="O16" s="39">
        <v>14</v>
      </c>
      <c r="Q16" s="12"/>
      <c r="R16" s="35">
        <v>39203</v>
      </c>
      <c r="S16" s="36">
        <v>9312000</v>
      </c>
      <c r="T16" s="34">
        <v>13</v>
      </c>
    </row>
    <row r="17" spans="1:20" ht="15.75" thickBot="1">
      <c r="A17" s="127"/>
      <c r="B17" s="128">
        <f>SUM(B11:B16)</f>
        <v>1062390368.38</v>
      </c>
      <c r="C17" s="129">
        <f>SUM(C11:C16)</f>
        <v>181</v>
      </c>
      <c r="E17" s="121"/>
      <c r="H17" s="42">
        <f>SUM(H11:H16)</f>
        <v>960984422.26</v>
      </c>
      <c r="I17" s="66">
        <f>SUM(I11:I16)</f>
        <v>182</v>
      </c>
      <c r="K17" s="121"/>
      <c r="N17" s="42">
        <f>SUM(N11:N16)</f>
        <v>705874064.53</v>
      </c>
      <c r="O17" s="11">
        <f>SUM(O11:O16)</f>
        <v>121</v>
      </c>
      <c r="Q17" s="12"/>
      <c r="R17" s="40">
        <v>39234</v>
      </c>
      <c r="S17" s="41">
        <v>150000</v>
      </c>
      <c r="T17" s="39">
        <v>1</v>
      </c>
    </row>
    <row r="18" spans="5:20" ht="15">
      <c r="E18" s="121"/>
      <c r="K18" s="121"/>
      <c r="N18" s="42"/>
      <c r="Q18" s="12"/>
      <c r="S18" s="42">
        <f>SUM(S11:S17)</f>
        <v>404768041.2</v>
      </c>
      <c r="T18" s="49">
        <f>SUM(T11:T17)</f>
        <v>123</v>
      </c>
    </row>
    <row r="19" spans="5:17" ht="15">
      <c r="E19" s="121"/>
      <c r="K19" s="121"/>
      <c r="N19" s="42"/>
      <c r="Q19" s="12"/>
    </row>
    <row r="20" spans="5:17" ht="15.75" thickBot="1">
      <c r="E20" s="121"/>
      <c r="K20" s="121"/>
      <c r="Q20" s="12"/>
    </row>
    <row r="21" spans="1:20" ht="16.5" thickBot="1">
      <c r="A21" s="3" t="s">
        <v>15</v>
      </c>
      <c r="B21" s="3" t="s">
        <v>1</v>
      </c>
      <c r="E21" s="121"/>
      <c r="G21" s="115" t="s">
        <v>15</v>
      </c>
      <c r="H21" s="116" t="s">
        <v>1</v>
      </c>
      <c r="K21" s="121"/>
      <c r="M21" s="46" t="s">
        <v>15</v>
      </c>
      <c r="N21" s="50" t="s">
        <v>1</v>
      </c>
      <c r="O21" s="51" t="s">
        <v>46</v>
      </c>
      <c r="Q21" s="12"/>
      <c r="R21" s="165" t="s">
        <v>15</v>
      </c>
      <c r="S21" s="166"/>
      <c r="T21" s="52" t="s">
        <v>1</v>
      </c>
    </row>
    <row r="22" spans="1:20" ht="27">
      <c r="A22" s="4" t="s">
        <v>16</v>
      </c>
      <c r="B22" s="8">
        <v>75000</v>
      </c>
      <c r="E22" s="121"/>
      <c r="G22" s="117" t="s">
        <v>16</v>
      </c>
      <c r="H22" s="118">
        <v>5281000</v>
      </c>
      <c r="K22" s="121"/>
      <c r="M22" s="53" t="s">
        <v>17</v>
      </c>
      <c r="N22" s="28">
        <v>6737701.83</v>
      </c>
      <c r="O22" s="26">
        <v>7</v>
      </c>
      <c r="Q22" s="12"/>
      <c r="R22" s="167" t="s">
        <v>16</v>
      </c>
      <c r="S22" s="168"/>
      <c r="T22" s="54">
        <v>108000</v>
      </c>
    </row>
    <row r="23" spans="1:20" ht="32.25" customHeight="1">
      <c r="A23" s="4" t="s">
        <v>17</v>
      </c>
      <c r="B23" s="8">
        <v>4513155</v>
      </c>
      <c r="E23" s="121"/>
      <c r="G23" s="117" t="s">
        <v>87</v>
      </c>
      <c r="H23" s="118">
        <v>3974890</v>
      </c>
      <c r="K23" s="121"/>
      <c r="M23" s="55" t="s">
        <v>19</v>
      </c>
      <c r="N23" s="36">
        <v>255869.49</v>
      </c>
      <c r="O23" s="34">
        <v>2</v>
      </c>
      <c r="Q23" s="12"/>
      <c r="R23" s="160" t="s">
        <v>52</v>
      </c>
      <c r="S23" s="161"/>
      <c r="T23" s="56">
        <v>120000</v>
      </c>
    </row>
    <row r="24" spans="1:20" ht="32.25" customHeight="1">
      <c r="A24" s="4" t="s">
        <v>18</v>
      </c>
      <c r="B24" s="8">
        <v>1335000</v>
      </c>
      <c r="E24" s="121"/>
      <c r="G24" s="117" t="s">
        <v>17</v>
      </c>
      <c r="H24" s="118">
        <v>2331999</v>
      </c>
      <c r="K24" s="121"/>
      <c r="M24" s="55" t="s">
        <v>20</v>
      </c>
      <c r="N24" s="36">
        <v>2000000</v>
      </c>
      <c r="O24" s="34">
        <v>1</v>
      </c>
      <c r="Q24" s="12"/>
      <c r="R24" s="160" t="s">
        <v>17</v>
      </c>
      <c r="S24" s="161"/>
      <c r="T24" s="56">
        <v>3453900</v>
      </c>
    </row>
    <row r="25" spans="1:20" ht="15">
      <c r="A25" s="4" t="s">
        <v>19</v>
      </c>
      <c r="B25" s="8">
        <v>2621000</v>
      </c>
      <c r="E25" s="121"/>
      <c r="G25" s="117" t="s">
        <v>18</v>
      </c>
      <c r="H25" s="118">
        <v>2012733</v>
      </c>
      <c r="K25" s="121"/>
      <c r="M25" s="55" t="s">
        <v>21</v>
      </c>
      <c r="N25" s="36">
        <v>636283059.52</v>
      </c>
      <c r="O25" s="34">
        <v>40</v>
      </c>
      <c r="P25" s="57">
        <f>(N25/N38)</f>
        <v>0.9014115852856321</v>
      </c>
      <c r="Q25" s="58"/>
      <c r="R25" s="160" t="s">
        <v>19</v>
      </c>
      <c r="S25" s="161"/>
      <c r="T25" s="56">
        <v>211000</v>
      </c>
    </row>
    <row r="26" spans="1:20" ht="27">
      <c r="A26" s="4" t="s">
        <v>20</v>
      </c>
      <c r="B26" s="8">
        <v>700000</v>
      </c>
      <c r="E26" s="121"/>
      <c r="G26" s="117" t="s">
        <v>19</v>
      </c>
      <c r="H26" s="118">
        <v>17574723</v>
      </c>
      <c r="K26" s="121"/>
      <c r="M26" s="55" t="s">
        <v>22</v>
      </c>
      <c r="N26" s="36">
        <v>272000</v>
      </c>
      <c r="O26" s="34">
        <v>2</v>
      </c>
      <c r="Q26" s="12"/>
      <c r="R26" s="160" t="s">
        <v>20</v>
      </c>
      <c r="S26" s="161"/>
      <c r="T26" s="56">
        <v>426595</v>
      </c>
    </row>
    <row r="27" spans="1:23" ht="36" customHeight="1">
      <c r="A27" s="4" t="s">
        <v>21</v>
      </c>
      <c r="B27" s="8">
        <v>524060000</v>
      </c>
      <c r="C27" s="61">
        <f>B27/B40</f>
        <v>0.49328383953548055</v>
      </c>
      <c r="E27" s="121"/>
      <c r="G27" s="117" t="s">
        <v>20</v>
      </c>
      <c r="H27" s="118">
        <v>1750000</v>
      </c>
      <c r="K27" s="121"/>
      <c r="M27" s="55" t="s">
        <v>23</v>
      </c>
      <c r="N27" s="36">
        <v>1594963.7</v>
      </c>
      <c r="O27" s="34">
        <v>5</v>
      </c>
      <c r="Q27" s="12"/>
      <c r="R27" s="169" t="s">
        <v>21</v>
      </c>
      <c r="S27" s="170"/>
      <c r="T27" s="59">
        <v>40206502</v>
      </c>
      <c r="U27" s="60">
        <f>T27/T52</f>
        <v>0.0993322048865354</v>
      </c>
      <c r="W27" s="61">
        <f>(N25-T27)/T27</f>
        <v>14.825377187003236</v>
      </c>
    </row>
    <row r="28" spans="1:20" ht="27" customHeight="1">
      <c r="A28" s="4" t="s">
        <v>22</v>
      </c>
      <c r="B28" s="8">
        <v>6127000</v>
      </c>
      <c r="E28" s="121"/>
      <c r="G28" s="117" t="s">
        <v>21</v>
      </c>
      <c r="H28" s="118">
        <v>656997254.26</v>
      </c>
      <c r="K28" s="121"/>
      <c r="M28" s="55" t="s">
        <v>24</v>
      </c>
      <c r="N28" s="36">
        <v>7024585</v>
      </c>
      <c r="O28" s="34">
        <v>19</v>
      </c>
      <c r="Q28" s="12"/>
      <c r="R28" s="160" t="s">
        <v>22</v>
      </c>
      <c r="S28" s="161"/>
      <c r="T28" s="56">
        <v>1870000</v>
      </c>
    </row>
    <row r="29" spans="1:20" ht="27" customHeight="1">
      <c r="A29" s="4" t="s">
        <v>88</v>
      </c>
      <c r="B29" s="8">
        <v>1300000</v>
      </c>
      <c r="E29" s="121"/>
      <c r="G29" s="117" t="s">
        <v>22</v>
      </c>
      <c r="H29" s="118">
        <v>2870385</v>
      </c>
      <c r="K29" s="121"/>
      <c r="M29" s="55" t="s">
        <v>25</v>
      </c>
      <c r="N29" s="36">
        <v>688000</v>
      </c>
      <c r="O29" s="34">
        <v>4</v>
      </c>
      <c r="Q29" s="12"/>
      <c r="R29" s="160" t="s">
        <v>23</v>
      </c>
      <c r="S29" s="161"/>
      <c r="T29" s="56">
        <v>760000</v>
      </c>
    </row>
    <row r="30" spans="1:20" ht="27">
      <c r="A30" s="4" t="s">
        <v>23</v>
      </c>
      <c r="B30" s="8">
        <v>4440000</v>
      </c>
      <c r="E30" s="121"/>
      <c r="G30" s="117" t="s">
        <v>88</v>
      </c>
      <c r="H30" s="118">
        <v>53000</v>
      </c>
      <c r="K30" s="121"/>
      <c r="M30" s="55" t="s">
        <v>26</v>
      </c>
      <c r="N30" s="36">
        <v>1884426</v>
      </c>
      <c r="O30" s="34">
        <v>3</v>
      </c>
      <c r="Q30" s="12"/>
      <c r="R30" s="160" t="s">
        <v>24</v>
      </c>
      <c r="S30" s="161"/>
      <c r="T30" s="56">
        <v>2125000</v>
      </c>
    </row>
    <row r="31" spans="1:20" ht="15">
      <c r="A31" s="4" t="s">
        <v>24</v>
      </c>
      <c r="B31" s="8">
        <v>42635000</v>
      </c>
      <c r="E31" s="121"/>
      <c r="G31" s="117" t="s">
        <v>23</v>
      </c>
      <c r="H31" s="118">
        <v>2473179</v>
      </c>
      <c r="K31" s="121"/>
      <c r="M31" s="55" t="s">
        <v>27</v>
      </c>
      <c r="N31" s="36">
        <v>34561136</v>
      </c>
      <c r="O31" s="34">
        <v>20</v>
      </c>
      <c r="P31" s="62"/>
      <c r="Q31" s="63"/>
      <c r="R31" s="160" t="s">
        <v>26</v>
      </c>
      <c r="S31" s="161"/>
      <c r="T31" s="56">
        <v>732000</v>
      </c>
    </row>
    <row r="32" spans="1:20" ht="27">
      <c r="A32" s="4" t="s">
        <v>25</v>
      </c>
      <c r="B32" s="8">
        <v>251000</v>
      </c>
      <c r="E32" s="121"/>
      <c r="G32" s="117" t="s">
        <v>24</v>
      </c>
      <c r="H32" s="118">
        <v>16415950</v>
      </c>
      <c r="K32" s="121"/>
      <c r="M32" s="55" t="s">
        <v>53</v>
      </c>
      <c r="N32" s="36">
        <v>151000</v>
      </c>
      <c r="O32" s="34">
        <v>2</v>
      </c>
      <c r="Q32" s="12"/>
      <c r="R32" s="160" t="s">
        <v>27</v>
      </c>
      <c r="S32" s="161"/>
      <c r="T32" s="56">
        <v>345309582.2</v>
      </c>
    </row>
    <row r="33" spans="1:20" ht="27">
      <c r="A33" s="4" t="s">
        <v>26</v>
      </c>
      <c r="B33" s="8">
        <v>170000000</v>
      </c>
      <c r="E33" s="121"/>
      <c r="G33" s="117" t="s">
        <v>25</v>
      </c>
      <c r="H33" s="118">
        <v>669869</v>
      </c>
      <c r="K33" s="121"/>
      <c r="M33" s="55" t="s">
        <v>28</v>
      </c>
      <c r="N33" s="36">
        <v>2380322.99</v>
      </c>
      <c r="O33" s="34">
        <v>10</v>
      </c>
      <c r="Q33" s="12"/>
      <c r="R33" s="160" t="s">
        <v>53</v>
      </c>
      <c r="S33" s="161"/>
      <c r="T33" s="56">
        <v>50000</v>
      </c>
    </row>
    <row r="34" spans="1:20" ht="27">
      <c r="A34" s="4" t="s">
        <v>27</v>
      </c>
      <c r="B34" s="8">
        <v>216212000</v>
      </c>
      <c r="E34" s="121"/>
      <c r="G34" s="117" t="s">
        <v>26</v>
      </c>
      <c r="H34" s="118">
        <v>2232820</v>
      </c>
      <c r="K34" s="121"/>
      <c r="M34" s="55" t="s">
        <v>30</v>
      </c>
      <c r="N34" s="36">
        <v>1753000</v>
      </c>
      <c r="O34" s="34">
        <v>2</v>
      </c>
      <c r="Q34" s="12"/>
      <c r="R34" s="160" t="s">
        <v>28</v>
      </c>
      <c r="S34" s="161"/>
      <c r="T34" s="56">
        <v>7326398</v>
      </c>
    </row>
    <row r="35" spans="1:20" ht="15">
      <c r="A35" s="4" t="s">
        <v>28</v>
      </c>
      <c r="B35" s="8">
        <v>12731000</v>
      </c>
      <c r="E35" s="121"/>
      <c r="G35" s="117" t="s">
        <v>27</v>
      </c>
      <c r="H35" s="118">
        <v>35611620</v>
      </c>
      <c r="K35" s="121"/>
      <c r="M35" s="55" t="s">
        <v>31</v>
      </c>
      <c r="N35" s="36">
        <v>180000</v>
      </c>
      <c r="O35" s="34">
        <v>1</v>
      </c>
      <c r="Q35" s="12"/>
      <c r="R35" s="160" t="s">
        <v>29</v>
      </c>
      <c r="S35" s="161"/>
      <c r="T35" s="56">
        <v>157093</v>
      </c>
    </row>
    <row r="36" spans="1:20" ht="27">
      <c r="A36" s="4" t="s">
        <v>29</v>
      </c>
      <c r="B36" s="8">
        <v>200000</v>
      </c>
      <c r="E36" s="121"/>
      <c r="G36" s="117" t="s">
        <v>53</v>
      </c>
      <c r="H36" s="118">
        <v>97100000</v>
      </c>
      <c r="K36" s="121"/>
      <c r="M36" s="55" t="s">
        <v>32</v>
      </c>
      <c r="N36" s="36">
        <v>10050000</v>
      </c>
      <c r="O36" s="34">
        <v>2</v>
      </c>
      <c r="Q36" s="12"/>
      <c r="R36" s="160" t="s">
        <v>30</v>
      </c>
      <c r="S36" s="161"/>
      <c r="T36" s="56">
        <v>2004364</v>
      </c>
    </row>
    <row r="37" spans="1:20" ht="27.75" thickBot="1">
      <c r="A37" s="4" t="s">
        <v>30</v>
      </c>
      <c r="B37" s="8">
        <v>860500</v>
      </c>
      <c r="E37" s="121"/>
      <c r="G37" s="117" t="s">
        <v>28</v>
      </c>
      <c r="H37" s="118">
        <v>108970000</v>
      </c>
      <c r="K37" s="121"/>
      <c r="M37" s="64" t="s">
        <v>54</v>
      </c>
      <c r="N37" s="41">
        <v>58000</v>
      </c>
      <c r="O37" s="39">
        <v>1</v>
      </c>
      <c r="Q37" s="12"/>
      <c r="R37" s="160" t="s">
        <v>31</v>
      </c>
      <c r="S37" s="161"/>
      <c r="T37" s="56">
        <v>5344107</v>
      </c>
    </row>
    <row r="38" spans="1:20" ht="27.75" thickBot="1">
      <c r="A38" s="4" t="s">
        <v>31</v>
      </c>
      <c r="B38" s="8">
        <v>69075000</v>
      </c>
      <c r="E38" s="121"/>
      <c r="G38" s="117" t="s">
        <v>30</v>
      </c>
      <c r="H38" s="118">
        <v>2348000</v>
      </c>
      <c r="K38" s="121"/>
      <c r="N38" s="42">
        <f>SUM(N22:N37)</f>
        <v>705874064.5300001</v>
      </c>
      <c r="O38" s="49">
        <f>SUM(O22:O37)</f>
        <v>121</v>
      </c>
      <c r="Q38" s="12"/>
      <c r="R38" s="171" t="s">
        <v>54</v>
      </c>
      <c r="S38" s="172"/>
      <c r="T38" s="65">
        <v>850000</v>
      </c>
    </row>
    <row r="39" spans="1:20" ht="15.75" thickBot="1">
      <c r="A39" s="4" t="s">
        <v>32</v>
      </c>
      <c r="B39" s="8">
        <v>5254713.38</v>
      </c>
      <c r="E39" s="121"/>
      <c r="G39" s="117" t="s">
        <v>31</v>
      </c>
      <c r="H39" s="118">
        <v>1160000</v>
      </c>
      <c r="K39" s="121"/>
      <c r="Q39" s="12"/>
      <c r="R39" s="66"/>
      <c r="T39" s="67"/>
    </row>
    <row r="40" spans="2:21" ht="15.75" thickBot="1">
      <c r="B40" s="130">
        <f>SUM(B22:B39)</f>
        <v>1062390368.38</v>
      </c>
      <c r="E40" s="121"/>
      <c r="G40" s="117" t="s">
        <v>32</v>
      </c>
      <c r="H40" s="118">
        <v>157000</v>
      </c>
      <c r="K40" s="121"/>
      <c r="M40" s="68" t="s">
        <v>55</v>
      </c>
      <c r="N40" s="47" t="s">
        <v>1</v>
      </c>
      <c r="O40" s="48" t="s">
        <v>46</v>
      </c>
      <c r="Q40" s="12"/>
      <c r="R40" s="173" t="s">
        <v>56</v>
      </c>
      <c r="S40" s="174"/>
      <c r="T40" s="19" t="s">
        <v>1</v>
      </c>
      <c r="U40" s="20" t="s">
        <v>46</v>
      </c>
    </row>
    <row r="41" spans="5:21" ht="25.5" customHeight="1">
      <c r="E41" s="121"/>
      <c r="G41" s="117" t="s">
        <v>54</v>
      </c>
      <c r="H41" s="118">
        <v>1000000</v>
      </c>
      <c r="K41" s="121"/>
      <c r="M41" s="53" t="s">
        <v>57</v>
      </c>
      <c r="N41" s="28">
        <v>1800000</v>
      </c>
      <c r="O41" s="69">
        <v>4</v>
      </c>
      <c r="Q41" s="12"/>
      <c r="R41" s="167" t="s">
        <v>57</v>
      </c>
      <c r="S41" s="168"/>
      <c r="T41" s="28">
        <v>138900</v>
      </c>
      <c r="U41" s="26">
        <v>2</v>
      </c>
    </row>
    <row r="42" spans="5:21" ht="12.75" customHeight="1">
      <c r="E42" s="121"/>
      <c r="H42" s="42">
        <f>SUM(H22:H41)</f>
        <v>960984422.26</v>
      </c>
      <c r="K42" s="121"/>
      <c r="M42" s="55" t="s">
        <v>58</v>
      </c>
      <c r="N42" s="36">
        <v>22115301.83</v>
      </c>
      <c r="O42" s="70">
        <v>13</v>
      </c>
      <c r="Q42" s="12"/>
      <c r="R42" s="160" t="s">
        <v>58</v>
      </c>
      <c r="S42" s="161"/>
      <c r="T42" s="36">
        <v>19785000</v>
      </c>
      <c r="U42" s="34">
        <v>8</v>
      </c>
    </row>
    <row r="43" spans="5:23" ht="12.75" customHeight="1">
      <c r="E43" s="121"/>
      <c r="K43" s="121"/>
      <c r="M43" s="71" t="s">
        <v>59</v>
      </c>
      <c r="N43" s="72">
        <v>60000</v>
      </c>
      <c r="O43" s="70">
        <v>1</v>
      </c>
      <c r="Q43" s="12"/>
      <c r="R43" s="160" t="s">
        <v>60</v>
      </c>
      <c r="S43" s="161"/>
      <c r="T43" s="36">
        <v>5317398</v>
      </c>
      <c r="U43" s="34">
        <v>8</v>
      </c>
      <c r="V43" s="61">
        <f>T43/T52</f>
        <v>0.013136901777708827</v>
      </c>
      <c r="W43" s="61">
        <f>(N44-T43)/T43</f>
        <v>60.40935848698931</v>
      </c>
    </row>
    <row r="44" spans="5:21" ht="27">
      <c r="E44" s="121"/>
      <c r="K44" s="121"/>
      <c r="M44" s="73" t="s">
        <v>60</v>
      </c>
      <c r="N44" s="74">
        <v>326538000</v>
      </c>
      <c r="O44" s="75">
        <v>8</v>
      </c>
      <c r="P44" s="76">
        <f>N44/N51</f>
        <v>0.4626009318212059</v>
      </c>
      <c r="Q44" s="63"/>
      <c r="R44" s="160" t="s">
        <v>61</v>
      </c>
      <c r="S44" s="161"/>
      <c r="T44" s="36">
        <v>19042302</v>
      </c>
      <c r="U44" s="34">
        <v>28</v>
      </c>
    </row>
    <row r="45" spans="5:21" ht="12.75" customHeight="1">
      <c r="E45" s="121"/>
      <c r="K45" s="121"/>
      <c r="M45" s="55" t="s">
        <v>61</v>
      </c>
      <c r="N45" s="36">
        <v>5787485</v>
      </c>
      <c r="O45" s="70">
        <v>17</v>
      </c>
      <c r="Q45" s="12"/>
      <c r="R45" s="177" t="s">
        <v>62</v>
      </c>
      <c r="S45" s="178"/>
      <c r="T45" s="72">
        <v>59000</v>
      </c>
      <c r="U45" s="34">
        <v>1</v>
      </c>
    </row>
    <row r="46" spans="5:21" ht="12.75" customHeight="1">
      <c r="E46" s="121"/>
      <c r="K46" s="121"/>
      <c r="M46" s="71" t="s">
        <v>62</v>
      </c>
      <c r="N46" s="72">
        <v>258000</v>
      </c>
      <c r="O46" s="70">
        <v>2</v>
      </c>
      <c r="Q46" s="12"/>
      <c r="R46" s="177" t="s">
        <v>63</v>
      </c>
      <c r="S46" s="178"/>
      <c r="T46" s="72">
        <v>522000</v>
      </c>
      <c r="U46" s="34">
        <v>4</v>
      </c>
    </row>
    <row r="47" spans="5:21" ht="25.5" customHeight="1">
      <c r="E47" s="121"/>
      <c r="K47" s="121"/>
      <c r="M47" s="77" t="s">
        <v>64</v>
      </c>
      <c r="N47" s="78">
        <v>22210213</v>
      </c>
      <c r="O47" s="79">
        <v>12</v>
      </c>
      <c r="P47" s="60">
        <f>N47/N51</f>
        <v>0.0314648378741447</v>
      </c>
      <c r="Q47" s="80"/>
      <c r="R47" s="177" t="s">
        <v>65</v>
      </c>
      <c r="S47" s="178"/>
      <c r="T47" s="72">
        <v>1517000</v>
      </c>
      <c r="U47" s="34">
        <v>2</v>
      </c>
    </row>
    <row r="48" spans="5:22" ht="12.75" customHeight="1">
      <c r="E48" s="121"/>
      <c r="K48" s="121"/>
      <c r="M48" s="71" t="s">
        <v>66</v>
      </c>
      <c r="N48" s="72">
        <v>77406182.18</v>
      </c>
      <c r="O48" s="70">
        <v>32</v>
      </c>
      <c r="Q48" s="12"/>
      <c r="R48" s="179" t="s">
        <v>64</v>
      </c>
      <c r="S48" s="180"/>
      <c r="T48" s="78">
        <v>336833775.2</v>
      </c>
      <c r="U48" s="34">
        <v>18</v>
      </c>
      <c r="V48" s="81">
        <f>T48/T52</f>
        <v>0.832164946129151</v>
      </c>
    </row>
    <row r="49" spans="5:23" ht="25.5" customHeight="1">
      <c r="E49" s="121"/>
      <c r="K49" s="121"/>
      <c r="M49" s="55" t="s">
        <v>67</v>
      </c>
      <c r="N49" s="36">
        <v>223894282.52</v>
      </c>
      <c r="O49" s="70">
        <v>17</v>
      </c>
      <c r="P49" s="62">
        <f>N49/N51</f>
        <v>0.3171872912898111</v>
      </c>
      <c r="Q49" s="12"/>
      <c r="R49" s="177" t="s">
        <v>66</v>
      </c>
      <c r="S49" s="178"/>
      <c r="T49" s="72">
        <v>8191766</v>
      </c>
      <c r="U49" s="34">
        <v>29</v>
      </c>
      <c r="W49" s="61">
        <f>(N49-T50)/T50</f>
        <v>52.55169521394915</v>
      </c>
    </row>
    <row r="50" spans="5:21" ht="25.5" customHeight="1" thickBot="1">
      <c r="E50" s="121"/>
      <c r="K50" s="121"/>
      <c r="M50" s="64" t="s">
        <v>68</v>
      </c>
      <c r="N50" s="41">
        <v>25804600</v>
      </c>
      <c r="O50" s="82">
        <v>15</v>
      </c>
      <c r="Q50" s="12"/>
      <c r="R50" s="160" t="s">
        <v>67</v>
      </c>
      <c r="S50" s="161"/>
      <c r="T50" s="36">
        <v>4180900</v>
      </c>
      <c r="U50" s="34">
        <v>16</v>
      </c>
    </row>
    <row r="51" spans="1:21" ht="13.5" customHeight="1" thickBot="1">
      <c r="A51" s="43"/>
      <c r="B51" s="43"/>
      <c r="C51" s="43"/>
      <c r="D51" s="43"/>
      <c r="E51" s="121"/>
      <c r="K51" s="121"/>
      <c r="N51" s="42">
        <f>SUM(N41:N50)</f>
        <v>705874064.53</v>
      </c>
      <c r="Q51" s="12"/>
      <c r="R51" s="171" t="s">
        <v>68</v>
      </c>
      <c r="S51" s="172"/>
      <c r="T51" s="41">
        <v>9180000</v>
      </c>
      <c r="U51" s="39">
        <v>7</v>
      </c>
    </row>
    <row r="52" spans="1:21" ht="15">
      <c r="A52" s="133"/>
      <c r="B52" s="133"/>
      <c r="C52" s="133"/>
      <c r="D52" s="43"/>
      <c r="E52" s="121"/>
      <c r="K52" s="121"/>
      <c r="N52" s="67"/>
      <c r="Q52" s="12"/>
      <c r="T52" s="42">
        <f>SUM(T41:T51)</f>
        <v>404768041.2</v>
      </c>
      <c r="U52" s="11">
        <f>SUM(U41:U51)</f>
        <v>123</v>
      </c>
    </row>
    <row r="53" spans="1:17" ht="15">
      <c r="A53" s="131"/>
      <c r="B53" s="132"/>
      <c r="C53" s="131"/>
      <c r="D53" s="43"/>
      <c r="E53" s="121"/>
      <c r="K53" s="121"/>
      <c r="M53" s="83" t="s">
        <v>69</v>
      </c>
      <c r="N53" s="84">
        <f>N43+N46+N48</f>
        <v>77724182.18</v>
      </c>
      <c r="O53" s="62">
        <f>N53/N51</f>
        <v>0.11011055099715551</v>
      </c>
      <c r="Q53" s="12"/>
    </row>
    <row r="54" spans="1:21" ht="15">
      <c r="A54" s="131"/>
      <c r="B54" s="132"/>
      <c r="C54" s="131"/>
      <c r="D54" s="43"/>
      <c r="E54" s="121"/>
      <c r="K54" s="121"/>
      <c r="Q54" s="12"/>
      <c r="R54" s="85" t="s">
        <v>69</v>
      </c>
      <c r="S54" s="85"/>
      <c r="T54" s="84">
        <f>T45+T46+T47+T49</f>
        <v>10289766</v>
      </c>
      <c r="U54" s="62">
        <f>T54/T52</f>
        <v>0.0254213894197139</v>
      </c>
    </row>
    <row r="55" spans="1:17" ht="15">
      <c r="A55" s="131"/>
      <c r="B55" s="132"/>
      <c r="C55" s="131"/>
      <c r="D55" s="43"/>
      <c r="E55" s="121"/>
      <c r="K55" s="121"/>
      <c r="Q55" s="12"/>
    </row>
    <row r="56" spans="1:17" ht="15">
      <c r="A56" s="131"/>
      <c r="B56" s="132"/>
      <c r="C56" s="131"/>
      <c r="D56" s="43"/>
      <c r="E56" s="121"/>
      <c r="K56" s="121"/>
      <c r="Q56" s="12"/>
    </row>
    <row r="57" spans="1:21" ht="15">
      <c r="A57" s="131"/>
      <c r="B57" s="132"/>
      <c r="C57" s="131"/>
      <c r="D57" s="43"/>
      <c r="E57" s="121"/>
      <c r="K57" s="121"/>
      <c r="M57" t="s">
        <v>70</v>
      </c>
      <c r="Q57" s="12"/>
      <c r="S57" s="86"/>
      <c r="T57" s="86"/>
      <c r="U57" s="86"/>
    </row>
    <row r="58" spans="1:21" ht="15">
      <c r="A58" s="131"/>
      <c r="B58" s="132"/>
      <c r="C58" s="131"/>
      <c r="D58" s="43"/>
      <c r="E58" s="121"/>
      <c r="K58" s="121"/>
      <c r="Q58" s="12"/>
      <c r="S58" s="87"/>
      <c r="T58" s="31"/>
      <c r="U58" s="29"/>
    </row>
    <row r="59" spans="1:21" ht="15">
      <c r="A59" s="131"/>
      <c r="B59" s="132"/>
      <c r="C59" s="131"/>
      <c r="D59" s="43"/>
      <c r="E59" s="121"/>
      <c r="K59" s="121"/>
      <c r="S59" s="87"/>
      <c r="T59" s="31"/>
      <c r="U59" s="29"/>
    </row>
    <row r="60" spans="1:21" ht="15">
      <c r="A60" s="43"/>
      <c r="B60" s="134"/>
      <c r="C60" s="43"/>
      <c r="D60" s="43"/>
      <c r="E60" s="121"/>
      <c r="K60" s="121"/>
      <c r="M60" s="66" t="s">
        <v>71</v>
      </c>
      <c r="S60" s="87"/>
      <c r="T60" s="31"/>
      <c r="U60" s="29"/>
    </row>
    <row r="61" spans="1:21" ht="15">
      <c r="A61" s="43"/>
      <c r="B61" s="43"/>
      <c r="C61" s="43"/>
      <c r="D61" s="43"/>
      <c r="E61" s="121"/>
      <c r="K61" s="121"/>
      <c r="M61" s="88" t="s">
        <v>72</v>
      </c>
      <c r="N61" s="88">
        <v>3.14</v>
      </c>
      <c r="O61" s="89" t="s">
        <v>73</v>
      </c>
      <c r="S61" s="87"/>
      <c r="T61" s="31"/>
      <c r="U61" s="29"/>
    </row>
    <row r="62" spans="1:21" ht="15">
      <c r="A62" s="43"/>
      <c r="B62" s="43"/>
      <c r="C62" s="43"/>
      <c r="D62" s="43"/>
      <c r="E62" s="121"/>
      <c r="K62" s="121"/>
      <c r="M62" t="s">
        <v>74</v>
      </c>
      <c r="N62">
        <v>2.77</v>
      </c>
      <c r="S62" s="87"/>
      <c r="T62" s="31"/>
      <c r="U62" s="29"/>
    </row>
    <row r="63" spans="1:21" ht="15">
      <c r="A63" s="43"/>
      <c r="B63" s="43"/>
      <c r="C63" s="43"/>
      <c r="D63" s="43"/>
      <c r="E63" s="121"/>
      <c r="K63" s="121"/>
      <c r="M63" t="s">
        <v>75</v>
      </c>
      <c r="N63">
        <v>2.84</v>
      </c>
      <c r="R63" s="86"/>
      <c r="S63" s="87"/>
      <c r="T63" s="31"/>
      <c r="U63" s="29"/>
    </row>
    <row r="64" spans="5:21" ht="15">
      <c r="E64" s="121"/>
      <c r="K64" s="121"/>
      <c r="M64" s="89">
        <v>2006</v>
      </c>
      <c r="N64">
        <v>2.82</v>
      </c>
      <c r="R64" s="90"/>
      <c r="S64" s="87"/>
      <c r="T64" s="31"/>
      <c r="U64" s="29"/>
    </row>
    <row r="65" spans="5:21" ht="15">
      <c r="E65" s="121"/>
      <c r="K65" s="121"/>
      <c r="M65" s="89">
        <v>2005</v>
      </c>
      <c r="N65">
        <v>2.88</v>
      </c>
      <c r="R65" s="91"/>
      <c r="S65" s="87"/>
      <c r="T65" s="31"/>
      <c r="U65" s="29"/>
    </row>
    <row r="66" spans="5:21" ht="15">
      <c r="E66" s="121"/>
      <c r="K66" s="121"/>
      <c r="R66" s="91"/>
      <c r="S66" s="87"/>
      <c r="T66" s="31"/>
      <c r="U66" s="29"/>
    </row>
    <row r="67" spans="5:21" ht="15">
      <c r="E67" s="121"/>
      <c r="K67" s="121"/>
      <c r="R67" s="91"/>
      <c r="S67" s="87"/>
      <c r="T67" s="31"/>
      <c r="U67" s="29"/>
    </row>
    <row r="68" spans="5:21" ht="15">
      <c r="E68" s="121"/>
      <c r="K68" s="121"/>
      <c r="R68" s="92"/>
      <c r="S68" s="87"/>
      <c r="T68" s="31"/>
      <c r="U68" s="29"/>
    </row>
    <row r="69" spans="1:21" ht="15.75" customHeight="1">
      <c r="A69" s="145" t="s">
        <v>0</v>
      </c>
      <c r="B69" s="145" t="s">
        <v>1</v>
      </c>
      <c r="E69" s="121"/>
      <c r="G69" s="112" t="s">
        <v>0</v>
      </c>
      <c r="H69" s="113" t="s">
        <v>1</v>
      </c>
      <c r="K69" s="121"/>
      <c r="M69" s="93" t="s">
        <v>0</v>
      </c>
      <c r="N69" s="94" t="s">
        <v>1</v>
      </c>
      <c r="O69" s="95" t="s">
        <v>76</v>
      </c>
      <c r="R69" s="93" t="s">
        <v>34</v>
      </c>
      <c r="S69" s="94" t="s">
        <v>46</v>
      </c>
      <c r="T69" s="96" t="s">
        <v>77</v>
      </c>
      <c r="U69" s="29"/>
    </row>
    <row r="70" spans="1:21" ht="15">
      <c r="A70" s="4" t="s">
        <v>2</v>
      </c>
      <c r="B70" s="8">
        <v>1764000</v>
      </c>
      <c r="E70" s="121"/>
      <c r="G70" s="114" t="s">
        <v>2</v>
      </c>
      <c r="H70" s="110">
        <v>10011869</v>
      </c>
      <c r="K70" s="121"/>
      <c r="M70" s="97" t="s">
        <v>2</v>
      </c>
      <c r="N70" s="33">
        <v>2700000</v>
      </c>
      <c r="O70" s="98">
        <f>N70/N78</f>
        <v>0.003825044913355431</v>
      </c>
      <c r="R70" s="97" t="s">
        <v>35</v>
      </c>
      <c r="S70" s="99">
        <v>14</v>
      </c>
      <c r="T70" s="100">
        <f>S70/S79</f>
        <v>0.2545454545454545</v>
      </c>
      <c r="U70" s="29"/>
    </row>
    <row r="71" spans="1:21" ht="15">
      <c r="A71" s="4" t="s">
        <v>3</v>
      </c>
      <c r="B71" s="8">
        <v>754106868.38</v>
      </c>
      <c r="E71" s="121"/>
      <c r="G71" s="114" t="s">
        <v>3</v>
      </c>
      <c r="H71" s="110">
        <v>768019423</v>
      </c>
      <c r="K71" s="121"/>
      <c r="M71" s="97" t="s">
        <v>3</v>
      </c>
      <c r="N71" s="33">
        <v>634572752</v>
      </c>
      <c r="O71" s="98">
        <f>N71/N78</f>
        <v>0.8989886211820582</v>
      </c>
      <c r="R71" s="97" t="s">
        <v>36</v>
      </c>
      <c r="S71" s="99">
        <v>1</v>
      </c>
      <c r="T71" s="101">
        <f>S71/S79</f>
        <v>0.01818181818181818</v>
      </c>
      <c r="U71" s="45"/>
    </row>
    <row r="72" spans="1:20" ht="15">
      <c r="A72" s="4" t="s">
        <v>4</v>
      </c>
      <c r="B72" s="8">
        <v>21902500</v>
      </c>
      <c r="E72" s="121"/>
      <c r="G72" s="114" t="s">
        <v>4</v>
      </c>
      <c r="H72" s="110">
        <v>17436867</v>
      </c>
      <c r="K72" s="121"/>
      <c r="M72" s="97" t="s">
        <v>4</v>
      </c>
      <c r="N72" s="33">
        <v>7073760.83</v>
      </c>
      <c r="O72" s="98">
        <f>N72/N78</f>
        <v>0.010021278844846071</v>
      </c>
      <c r="R72" s="97" t="s">
        <v>38</v>
      </c>
      <c r="S72" s="99">
        <v>13</v>
      </c>
      <c r="T72" s="102">
        <f>S72/S79</f>
        <v>0.23636363636363636</v>
      </c>
    </row>
    <row r="73" spans="1:20" ht="15">
      <c r="A73" s="4" t="s">
        <v>5</v>
      </c>
      <c r="B73" s="8">
        <v>1900000</v>
      </c>
      <c r="E73" s="121"/>
      <c r="G73" s="114" t="s">
        <v>6</v>
      </c>
      <c r="H73" s="110">
        <v>95185820</v>
      </c>
      <c r="K73" s="121"/>
      <c r="M73" s="97" t="s">
        <v>6</v>
      </c>
      <c r="N73" s="33">
        <v>4790592.48</v>
      </c>
      <c r="O73" s="98">
        <f>N73/N78</f>
        <v>0.006786752369475104</v>
      </c>
      <c r="R73" s="97" t="s">
        <v>39</v>
      </c>
      <c r="S73" s="99">
        <v>20</v>
      </c>
      <c r="T73" s="102">
        <f>S73/S79</f>
        <v>0.36363636363636365</v>
      </c>
    </row>
    <row r="74" spans="1:20" ht="15">
      <c r="A74" s="4" t="s">
        <v>6</v>
      </c>
      <c r="B74" s="8">
        <v>14510000</v>
      </c>
      <c r="E74" s="121"/>
      <c r="G74" s="114" t="s">
        <v>7</v>
      </c>
      <c r="H74" s="110">
        <v>33957141.26</v>
      </c>
      <c r="K74" s="121"/>
      <c r="M74" s="97" t="s">
        <v>7</v>
      </c>
      <c r="N74" s="33">
        <v>47013376.7</v>
      </c>
      <c r="O74" s="98">
        <f>N74/N78</f>
        <v>0.06660306570592509</v>
      </c>
      <c r="R74" s="97" t="s">
        <v>78</v>
      </c>
      <c r="S74" s="99">
        <v>3</v>
      </c>
      <c r="T74" s="102">
        <f>S74/S79</f>
        <v>0.05454545454545454</v>
      </c>
    </row>
    <row r="75" spans="1:20" ht="27">
      <c r="A75" s="4" t="s">
        <v>7</v>
      </c>
      <c r="B75" s="8">
        <v>93038000</v>
      </c>
      <c r="E75" s="121"/>
      <c r="G75" s="114" t="s">
        <v>8</v>
      </c>
      <c r="H75" s="110">
        <v>3100000</v>
      </c>
      <c r="K75" s="121"/>
      <c r="M75" s="97" t="s">
        <v>9</v>
      </c>
      <c r="N75" s="33">
        <v>1854338.52</v>
      </c>
      <c r="O75" s="98">
        <f>N75/N78</f>
        <v>0.002627010416135199</v>
      </c>
      <c r="R75" s="97" t="s">
        <v>79</v>
      </c>
      <c r="S75" s="99">
        <v>2</v>
      </c>
      <c r="T75" s="102">
        <f>S75/S79</f>
        <v>0.03636363636363636</v>
      </c>
    </row>
    <row r="76" spans="1:20" ht="15">
      <c r="A76" s="4" t="s">
        <v>8</v>
      </c>
      <c r="B76" s="8">
        <v>6250000</v>
      </c>
      <c r="E76" s="121"/>
      <c r="G76" s="114" t="s">
        <v>9</v>
      </c>
      <c r="H76" s="110">
        <v>10247092</v>
      </c>
      <c r="K76" s="121"/>
      <c r="M76" s="97" t="s">
        <v>10</v>
      </c>
      <c r="N76" s="33">
        <v>1034561</v>
      </c>
      <c r="O76" s="98">
        <f>N76/N78</f>
        <v>0.0014656452928170029</v>
      </c>
      <c r="R76" s="97" t="s">
        <v>40</v>
      </c>
      <c r="S76" s="99">
        <v>2</v>
      </c>
      <c r="T76" s="102">
        <f>S76/S79</f>
        <v>0.03636363636363636</v>
      </c>
    </row>
    <row r="77" spans="1:20" ht="15">
      <c r="A77" s="4" t="s">
        <v>9</v>
      </c>
      <c r="B77" s="8">
        <v>5457000</v>
      </c>
      <c r="E77" s="121"/>
      <c r="G77" s="114" t="s">
        <v>10</v>
      </c>
      <c r="H77" s="110">
        <v>19785467</v>
      </c>
      <c r="K77" s="121"/>
      <c r="M77" s="97" t="s">
        <v>11</v>
      </c>
      <c r="N77" s="33">
        <v>6834683</v>
      </c>
      <c r="O77" s="98">
        <f>N77/N78</f>
        <v>0.009682581275387717</v>
      </c>
      <c r="R77" s="97" t="s">
        <v>31</v>
      </c>
      <c r="S77" s="99">
        <v>66</v>
      </c>
      <c r="T77" s="61"/>
    </row>
    <row r="78" spans="1:19" ht="15">
      <c r="A78" s="4" t="s">
        <v>10</v>
      </c>
      <c r="B78" s="8">
        <v>161733000</v>
      </c>
      <c r="E78" s="121"/>
      <c r="G78" s="114" t="s">
        <v>11</v>
      </c>
      <c r="H78" s="110">
        <v>3240743</v>
      </c>
      <c r="K78" s="121"/>
      <c r="M78" s="103" t="s">
        <v>1</v>
      </c>
      <c r="N78" s="104">
        <f>SUM(N70:N77)</f>
        <v>705874064.5300001</v>
      </c>
      <c r="O78" s="62"/>
      <c r="R78" s="105" t="s">
        <v>1</v>
      </c>
      <c r="S78" s="106">
        <f>SUM(S70:S77)</f>
        <v>121</v>
      </c>
    </row>
    <row r="79" spans="1:19" ht="15">
      <c r="A79" s="4" t="s">
        <v>11</v>
      </c>
      <c r="B79" s="8">
        <v>1729000</v>
      </c>
      <c r="E79" s="121"/>
      <c r="H79" s="42">
        <f>SUM(H70:H78)</f>
        <v>960984422.26</v>
      </c>
      <c r="K79" s="119"/>
      <c r="R79" s="103" t="s">
        <v>80</v>
      </c>
      <c r="S79" s="107">
        <f>SUM(S70:S76)</f>
        <v>55</v>
      </c>
    </row>
    <row r="80" spans="2:5" ht="15">
      <c r="B80" s="130">
        <f>SUM(B70:B79)</f>
        <v>1062390368.38</v>
      </c>
      <c r="E80" s="121"/>
    </row>
    <row r="86" ht="15">
      <c r="C86" s="67"/>
    </row>
  </sheetData>
  <sheetProtection/>
  <mergeCells count="34">
    <mergeCell ref="A1:D1"/>
    <mergeCell ref="G1:I1"/>
    <mergeCell ref="R44:S44"/>
    <mergeCell ref="R45:S45"/>
    <mergeCell ref="R46:S46"/>
    <mergeCell ref="R47:S47"/>
    <mergeCell ref="R37:S37"/>
    <mergeCell ref="R38:S38"/>
    <mergeCell ref="R40:S40"/>
    <mergeCell ref="R41:S41"/>
    <mergeCell ref="R50:S50"/>
    <mergeCell ref="R51:S51"/>
    <mergeCell ref="R48:S48"/>
    <mergeCell ref="R49:S49"/>
    <mergeCell ref="R27:S27"/>
    <mergeCell ref="R28:S28"/>
    <mergeCell ref="R42:S42"/>
    <mergeCell ref="R43:S43"/>
    <mergeCell ref="R31:S31"/>
    <mergeCell ref="R32:S32"/>
    <mergeCell ref="R33:S33"/>
    <mergeCell ref="R34:S34"/>
    <mergeCell ref="R35:S35"/>
    <mergeCell ref="R36:S36"/>
    <mergeCell ref="R29:S29"/>
    <mergeCell ref="R30:S30"/>
    <mergeCell ref="M1:P1"/>
    <mergeCell ref="R1:V1"/>
    <mergeCell ref="R21:S21"/>
    <mergeCell ref="R22:S22"/>
    <mergeCell ref="R23:S23"/>
    <mergeCell ref="R24:S24"/>
    <mergeCell ref="R25:S25"/>
    <mergeCell ref="R26:S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Manwaring</dc:creator>
  <cp:keywords/>
  <dc:description/>
  <cp:lastModifiedBy>zoe</cp:lastModifiedBy>
  <dcterms:created xsi:type="dcterms:W3CDTF">2010-07-07T10:19:16Z</dcterms:created>
  <dcterms:modified xsi:type="dcterms:W3CDTF">2010-07-19T16:06:54Z</dcterms:modified>
  <cp:category/>
  <cp:version/>
  <cp:contentType/>
  <cp:contentStatus/>
</cp:coreProperties>
</file>