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<sst xmlns="http://schemas.openxmlformats.org/spreadsheetml/2006/main" count="92" uniqueCount="64">
  <si>
    <t>KONCERNENS RESULTATRÄKNING</t>
  </si>
  <si>
    <t xml:space="preserve">(TSEK)
</t>
  </si>
  <si>
    <t>Rörelsens intäkter m m</t>
  </si>
  <si>
    <t>Nettoomsättning</t>
  </si>
  <si>
    <t>Förändring av färdiga varor</t>
  </si>
  <si>
    <t>Aktiverat arbete för egen räkning</t>
  </si>
  <si>
    <t>Övriga rörelseintäkter</t>
  </si>
  <si>
    <t>Rörelsens kostnader</t>
  </si>
  <si>
    <t>Handelsvaror</t>
  </si>
  <si>
    <t>Råvaror och förnödenheter</t>
  </si>
  <si>
    <t>Övriga externa kostnader</t>
  </si>
  <si>
    <t>Personalkostnader</t>
  </si>
  <si>
    <t xml:space="preserve">Avskrivningar av materiella och </t>
  </si>
  <si>
    <t>immateriella anläggningstillgångar</t>
  </si>
  <si>
    <t>Övriga rörelsekostnader</t>
  </si>
  <si>
    <t>Summa rörelsekostnader</t>
  </si>
  <si>
    <t>Rörelseresultat</t>
  </si>
  <si>
    <t>Resultat från finansiella investeringar</t>
  </si>
  <si>
    <t>Resultat efter finansiella poster</t>
  </si>
  <si>
    <t>KONCERNENS BALANSRÄKNING</t>
  </si>
  <si>
    <t>(TSEK)</t>
  </si>
  <si>
    <t>Varulager</t>
  </si>
  <si>
    <t>Likvida medel</t>
  </si>
  <si>
    <t>Summa tillgångar</t>
  </si>
  <si>
    <t>Eget kapital</t>
  </si>
  <si>
    <t>Summa skulder och eget kapital</t>
  </si>
  <si>
    <t>Summa resultat från finansiella poster</t>
  </si>
  <si>
    <t>Immateriella anläggningstillgångar</t>
  </si>
  <si>
    <t>Materiella anläggningstillgångar</t>
  </si>
  <si>
    <t>Finansiella anläggningstillgångar</t>
  </si>
  <si>
    <t>Kortfristiga fordringar</t>
  </si>
  <si>
    <t>Resultat per aktie, kr</t>
  </si>
  <si>
    <t>Utgående eget kapital</t>
  </si>
  <si>
    <t>Antal aktier, st</t>
  </si>
  <si>
    <t>KONCERNENS KASSAFLÖDESANALYS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</si>
  <si>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</si>
  <si>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</si>
  <si>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</si>
  <si>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</si>
  <si>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Ränteintäkter</t>
  </si>
  <si>
    <t>Räntekostnader</t>
  </si>
  <si>
    <t>Räntebärande skulder</t>
  </si>
  <si>
    <t>Ej räntebärande skulder</t>
  </si>
  <si>
    <t>31 dec</t>
  </si>
  <si>
    <t>KONCERNENS KVARTALSDATA</t>
  </si>
  <si>
    <t>Soliditet</t>
  </si>
  <si>
    <t>jan - dec</t>
  </si>
  <si>
    <t>Periodens resultat</t>
  </si>
  <si>
    <t>Effekt av byte av redovisnings-</t>
  </si>
  <si>
    <t>princip i ingående balans</t>
  </si>
  <si>
    <t>Ingående eget kapital</t>
  </si>
  <si>
    <t>Finansnetto</t>
  </si>
  <si>
    <t>2001</t>
  </si>
  <si>
    <t>april 
- juni</t>
  </si>
  <si>
    <t>jan
 - mars</t>
  </si>
  <si>
    <t>juli
-sept</t>
  </si>
  <si>
    <t>okt
-dec</t>
  </si>
  <si>
    <t>Övriga rörelseintäkter  1)</t>
  </si>
  <si>
    <t>1) Korrigering har skett i kvartal 1 med 249 TSEK och i kvartal 2 med 591 TSEK för erhållet EU-bidrag avseende konsumtionsstöd för grädde.</t>
  </si>
  <si>
    <t>FÖRÄNDRING AV KONCERNENS EGNA KAPITAL</t>
  </si>
  <si>
    <t>Skatt**</t>
  </si>
  <si>
    <t>** På grund av införande av RR 9 under år 2001 har skatteintäkten för räkenskapsåret 2000 ökat med 2 366 tsek</t>
  </si>
  <si>
    <t>jan -dec</t>
  </si>
  <si>
    <t xml:space="preserve">jämfört med den publicerade årsredovisningen för 2000. 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</si>
</sst>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.000\ &quot;kr&quot;_-;\-* #,##0.000\ &quot;kr&quot;_-;_-* &quot;-&quot;??\ &quot;kr&quot;_-;_-@_-"/>
    <numFmt numFmtId="166" formatCode="0.000"/>
    <numFmt numFmtId="167" formatCode="0.0000"/>
    <numFmt numFmtId="168" formatCode="0.0%"/>
    <numFmt numFmtId="169" formatCode="000\ 00"/>
    <numFmt numFmtId="170" formatCode="#,##0.0"/>
    <numFmt numFmtId="171" formatCode="_-* #,##0.0\ _k_r_-;\-* #,##0.0\ _k_r_-;_-* &quot;-&quot;??\ _k_r_-;_-@_-"/>
    <numFmt numFmtId="172" formatCode="_-* #,##0\ _k_r_-;\-* #,##0\ _k_r_-;_-* &quot;-&quot;??\ _k_r_-;_-@_-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15" applyFont="1">
      <alignment/>
      <protection/>
    </xf>
    <xf numFmtId="0" fontId="1" fillId="0" borderId="0" xfId="15" applyFont="1">
      <alignment/>
      <protection/>
    </xf>
    <xf numFmtId="0" fontId="1" fillId="0" borderId="0" xfId="15" applyFont="1" applyAlignment="1">
      <alignment horizontal="right"/>
      <protection/>
    </xf>
    <xf numFmtId="0" fontId="1" fillId="0" borderId="0" xfId="15" applyFont="1" applyBorder="1">
      <alignment/>
      <protection/>
    </xf>
    <xf numFmtId="0" fontId="2" fillId="0" borderId="0" xfId="15" applyFont="1" applyAlignment="1">
      <alignment wrapText="1"/>
      <protection/>
    </xf>
    <xf numFmtId="0" fontId="2" fillId="0" borderId="0" xfId="15" applyFont="1" applyAlignment="1">
      <alignment horizontal="right" wrapText="1"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right"/>
      <protection/>
    </xf>
    <xf numFmtId="0" fontId="3" fillId="0" borderId="0" xfId="15" applyFont="1">
      <alignment/>
      <protection/>
    </xf>
    <xf numFmtId="0" fontId="0" fillId="0" borderId="0" xfId="15" applyFont="1" applyBorder="1">
      <alignment/>
      <protection/>
    </xf>
    <xf numFmtId="0" fontId="1" fillId="0" borderId="0" xfId="15" applyFont="1" applyFill="1" applyBorder="1" applyAlignment="1">
      <alignment horizontal="right"/>
      <protection/>
    </xf>
    <xf numFmtId="0" fontId="1" fillId="0" borderId="0" xfId="15" applyFont="1" applyBorder="1" applyAlignment="1">
      <alignment horizontal="right"/>
      <protection/>
    </xf>
    <xf numFmtId="0" fontId="0" fillId="0" borderId="0" xfId="15" applyFont="1" applyBorder="1" applyAlignment="1">
      <alignment horizontal="right"/>
      <protection/>
    </xf>
    <xf numFmtId="0" fontId="3" fillId="0" borderId="0" xfId="15" applyFont="1" applyBorder="1">
      <alignment/>
      <protection/>
    </xf>
    <xf numFmtId="3" fontId="1" fillId="0" borderId="0" xfId="15" applyNumberFormat="1" applyFont="1" applyFill="1" applyBorder="1" applyAlignment="1">
      <alignment horizontal="right"/>
      <protection/>
    </xf>
    <xf numFmtId="3" fontId="1" fillId="0" borderId="0" xfId="15" applyNumberFormat="1" applyFont="1" applyBorder="1" applyAlignment="1">
      <alignment horizontal="right"/>
      <protection/>
    </xf>
    <xf numFmtId="3" fontId="0" fillId="0" borderId="0" xfId="15" applyNumberFormat="1" applyFont="1" applyBorder="1">
      <alignment/>
      <protection/>
    </xf>
    <xf numFmtId="3" fontId="2" fillId="0" borderId="0" xfId="15" applyNumberFormat="1" applyFont="1" applyFill="1" applyBorder="1" applyAlignment="1">
      <alignment horizontal="right"/>
      <protection/>
    </xf>
    <xf numFmtId="3" fontId="2" fillId="0" borderId="0" xfId="15" applyNumberFormat="1" applyFont="1" applyAlignment="1">
      <alignment horizontal="right"/>
      <protection/>
    </xf>
    <xf numFmtId="3" fontId="0" fillId="0" borderId="0" xfId="15" applyNumberFormat="1" applyFont="1" applyBorder="1">
      <alignment/>
      <protection/>
    </xf>
    <xf numFmtId="0" fontId="1" fillId="0" borderId="0" xfId="15" applyBorder="1">
      <alignment/>
      <protection/>
    </xf>
    <xf numFmtId="0" fontId="2" fillId="0" borderId="0" xfId="15" applyFont="1" applyFill="1" applyBorder="1">
      <alignment/>
      <protection/>
    </xf>
    <xf numFmtId="3" fontId="3" fillId="0" borderId="0" xfId="15" applyNumberFormat="1" applyFont="1" applyFill="1" applyBorder="1">
      <alignment/>
      <protection/>
    </xf>
    <xf numFmtId="168" fontId="0" fillId="0" borderId="0" xfId="15" applyNumberFormat="1" applyFont="1" applyFill="1" applyBorder="1" applyAlignment="1">
      <alignment horizontal="right"/>
      <protection/>
    </xf>
    <xf numFmtId="0" fontId="3" fillId="0" borderId="0" xfId="15" applyFont="1" applyFill="1">
      <alignment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 applyAlignment="1">
      <alignment horizontal="right"/>
      <protection/>
    </xf>
    <xf numFmtId="3" fontId="0" fillId="0" borderId="0" xfId="15" applyNumberFormat="1" applyFont="1" applyFill="1" applyBorder="1">
      <alignment/>
      <protection/>
    </xf>
    <xf numFmtId="0" fontId="3" fillId="0" borderId="0" xfId="15" applyFont="1" applyFill="1" applyBorder="1">
      <alignment/>
      <protection/>
    </xf>
    <xf numFmtId="0" fontId="1" fillId="0" borderId="0" xfId="16" applyFont="1">
      <alignment/>
      <protection/>
    </xf>
    <xf numFmtId="3" fontId="3" fillId="0" borderId="0" xfId="15" applyNumberFormat="1" applyFont="1" applyBorder="1">
      <alignment/>
      <protection/>
    </xf>
    <xf numFmtId="0" fontId="0" fillId="0" borderId="0" xfId="16" applyFont="1">
      <alignment/>
      <protection/>
    </xf>
    <xf numFmtId="0" fontId="3" fillId="0" borderId="0" xfId="16" applyFont="1">
      <alignment/>
      <protection/>
    </xf>
    <xf numFmtId="0" fontId="0" fillId="0" borderId="0" xfId="16" applyFont="1">
      <alignment/>
      <protection/>
    </xf>
    <xf numFmtId="0" fontId="2" fillId="0" borderId="0" xfId="15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/>
    </xf>
    <xf numFmtId="3" fontId="4" fillId="0" borderId="0" xfId="15" applyNumberFormat="1" applyFont="1" applyFill="1" applyBorder="1" applyAlignment="1">
      <alignment horizontal="right"/>
      <protection/>
    </xf>
    <xf numFmtId="3" fontId="4" fillId="0" borderId="0" xfId="15" applyNumberFormat="1" applyFont="1" applyBorder="1" applyAlignment="1">
      <alignment horizontal="right"/>
      <protection/>
    </xf>
    <xf numFmtId="0" fontId="2" fillId="0" borderId="0" xfId="15" applyFont="1" applyFill="1" applyAlignment="1">
      <alignment horizontal="right"/>
      <protection/>
    </xf>
    <xf numFmtId="49" fontId="2" fillId="0" borderId="0" xfId="15" applyNumberFormat="1" applyFont="1" applyFill="1" applyBorder="1" applyAlignment="1">
      <alignment horizontal="right"/>
      <protection/>
    </xf>
    <xf numFmtId="3" fontId="2" fillId="2" borderId="0" xfId="15" applyNumberFormat="1" applyFont="1" applyFill="1" applyBorder="1" applyAlignment="1">
      <alignment horizontal="right"/>
      <protection/>
    </xf>
    <xf numFmtId="0" fontId="2" fillId="0" borderId="0" xfId="15" applyFont="1" applyFill="1" applyAlignment="1">
      <alignment horizontal="right" wrapText="1"/>
      <protection/>
    </xf>
    <xf numFmtId="0" fontId="1" fillId="0" borderId="0" xfId="15" applyFont="1" applyFill="1" applyBorder="1">
      <alignment/>
      <protection/>
    </xf>
    <xf numFmtId="3" fontId="1" fillId="0" borderId="0" xfId="15" applyNumberFormat="1" applyFont="1">
      <alignment/>
      <protection/>
    </xf>
    <xf numFmtId="0" fontId="2" fillId="2" borderId="0" xfId="15" applyFont="1" applyFill="1" applyAlignment="1">
      <alignment horizontal="right"/>
      <protection/>
    </xf>
    <xf numFmtId="0" fontId="2" fillId="2" borderId="0" xfId="15" applyFont="1" applyFill="1" applyAlignment="1">
      <alignment horizontal="right" wrapText="1"/>
      <protection/>
    </xf>
    <xf numFmtId="0" fontId="1" fillId="2" borderId="0" xfId="15" applyFont="1" applyFill="1" applyBorder="1" applyAlignment="1">
      <alignment horizontal="right"/>
      <protection/>
    </xf>
    <xf numFmtId="3" fontId="1" fillId="2" borderId="0" xfId="15" applyNumberFormat="1" applyFont="1" applyFill="1" applyBorder="1" applyAlignment="1">
      <alignment horizontal="right"/>
      <protection/>
    </xf>
    <xf numFmtId="3" fontId="4" fillId="2" borderId="0" xfId="15" applyNumberFormat="1" applyFont="1" applyFill="1" applyBorder="1" applyAlignment="1">
      <alignment horizontal="right"/>
      <protection/>
    </xf>
    <xf numFmtId="0" fontId="1" fillId="0" borderId="0" xfId="15" applyFont="1" applyAlignment="1">
      <alignment wrapText="1"/>
      <protection/>
    </xf>
    <xf numFmtId="0" fontId="2" fillId="0" borderId="0" xfId="0" applyFont="1" applyAlignment="1">
      <alignment horizontal="right"/>
    </xf>
    <xf numFmtId="0" fontId="2" fillId="0" borderId="0" xfId="15" applyFont="1" applyFill="1">
      <alignment/>
      <protection/>
    </xf>
    <xf numFmtId="0" fontId="1" fillId="0" borderId="0" xfId="15" applyFont="1" applyFill="1">
      <alignment/>
      <protection/>
    </xf>
    <xf numFmtId="3" fontId="0" fillId="0" borderId="0" xfId="15" applyNumberFormat="1" applyFont="1" applyFill="1">
      <alignment/>
      <protection/>
    </xf>
    <xf numFmtId="14" fontId="2" fillId="0" borderId="0" xfId="15" applyNumberFormat="1" applyFont="1" applyFill="1" applyBorder="1">
      <alignment/>
      <protection/>
    </xf>
    <xf numFmtId="0" fontId="1" fillId="0" borderId="0" xfId="16" applyFont="1" applyFill="1">
      <alignment/>
      <protection/>
    </xf>
    <xf numFmtId="3" fontId="1" fillId="0" borderId="0" xfId="15" applyNumberFormat="1" applyFont="1" applyFill="1" applyBorder="1">
      <alignment/>
      <protection/>
    </xf>
    <xf numFmtId="0" fontId="2" fillId="0" borderId="0" xfId="16" applyFont="1" applyFill="1">
      <alignment/>
      <protection/>
    </xf>
    <xf numFmtId="3" fontId="2" fillId="0" borderId="0" xfId="15" applyNumberFormat="1" applyFont="1" applyFill="1">
      <alignment/>
      <protection/>
    </xf>
    <xf numFmtId="0" fontId="0" fillId="0" borderId="0" xfId="16" applyFont="1" applyFill="1">
      <alignment/>
      <protection/>
    </xf>
    <xf numFmtId="0" fontId="3" fillId="0" borderId="0" xfId="16" applyFont="1" applyFill="1">
      <alignment/>
      <protection/>
    </xf>
    <xf numFmtId="168" fontId="1" fillId="0" borderId="0" xfId="15" applyNumberFormat="1" applyFont="1" applyFill="1">
      <alignment/>
      <protection/>
    </xf>
    <xf numFmtId="0" fontId="0" fillId="0" borderId="0" xfId="15" applyFont="1" applyFill="1" applyAlignment="1">
      <alignment horizontal="right"/>
      <protection/>
    </xf>
    <xf numFmtId="4" fontId="2" fillId="0" borderId="0" xfId="15" applyNumberFormat="1" applyFont="1" applyFill="1" applyBorder="1" applyAlignment="1">
      <alignment horizontal="right"/>
      <protection/>
    </xf>
    <xf numFmtId="3" fontId="2" fillId="0" borderId="0" xfId="15" applyNumberFormat="1" applyFont="1" applyFill="1" applyAlignment="1">
      <alignment horizontal="right"/>
      <protection/>
    </xf>
    <xf numFmtId="0" fontId="1" fillId="0" borderId="0" xfId="15" applyFont="1" applyFill="1" applyAlignment="1">
      <alignment horizontal="right"/>
      <protection/>
    </xf>
  </cellXfs>
  <cellStyles count="8">
    <cellStyle name="Normal" xfId="0"/>
    <cellStyle name="Normal_RR 1993-2001 " xfId="15"/>
    <cellStyle name="Normal_RR,BR 1998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75" zoomScaleNormal="75" workbookViewId="0" topLeftCell="A52">
      <selection activeCell="D60" sqref="D60"/>
    </sheetView>
  </sheetViews>
  <sheetFormatPr defaultColWidth="9.140625" defaultRowHeight="12.75"/>
  <cols>
    <col min="1" max="1" width="46.7109375" style="7" customWidth="1"/>
    <col min="2" max="5" width="11.7109375" style="7" customWidth="1"/>
    <col min="6" max="6" width="11.7109375" style="8" customWidth="1"/>
    <col min="7" max="8" width="11.7109375" style="7" customWidth="1"/>
    <col min="9" max="9" width="10.8515625" style="7" bestFit="1" customWidth="1"/>
    <col min="10" max="11" width="9.140625" style="10" customWidth="1"/>
    <col min="12" max="16384" width="9.140625" style="7" customWidth="1"/>
  </cols>
  <sheetData>
    <row r="1" spans="1:11" s="2" customFormat="1" ht="15.75">
      <c r="A1" s="1" t="s">
        <v>0</v>
      </c>
      <c r="D1" s="45">
        <v>2001</v>
      </c>
      <c r="E1" s="45"/>
      <c r="G1" s="45">
        <v>2000</v>
      </c>
      <c r="J1" s="4"/>
      <c r="K1" s="4"/>
    </row>
    <row r="2" spans="1:11" s="2" customFormat="1" ht="30.75">
      <c r="A2" s="56" t="s">
        <v>1</v>
      </c>
      <c r="D2" s="6" t="s">
        <v>46</v>
      </c>
      <c r="E2" s="48"/>
      <c r="G2" s="6" t="s">
        <v>46</v>
      </c>
      <c r="J2" s="4"/>
      <c r="K2" s="4"/>
    </row>
    <row r="3" spans="1:10" ht="15.75">
      <c r="A3" s="1" t="s">
        <v>2</v>
      </c>
      <c r="D3" s="11"/>
      <c r="E3" s="11"/>
      <c r="F3" s="13"/>
      <c r="G3" s="12"/>
      <c r="H3" s="10"/>
      <c r="I3" s="14"/>
      <c r="J3" s="13"/>
    </row>
    <row r="4" spans="1:9" ht="15">
      <c r="A4" s="2" t="s">
        <v>3</v>
      </c>
      <c r="D4" s="15">
        <v>96815</v>
      </c>
      <c r="E4" s="15"/>
      <c r="F4" s="17"/>
      <c r="G4" s="16">
        <v>89023</v>
      </c>
      <c r="H4" s="17"/>
      <c r="I4" s="10"/>
    </row>
    <row r="5" spans="1:10" ht="15">
      <c r="A5" s="2" t="s">
        <v>4</v>
      </c>
      <c r="D5" s="15">
        <v>-1080</v>
      </c>
      <c r="E5" s="15"/>
      <c r="F5" s="17"/>
      <c r="G5" s="16">
        <v>-1174</v>
      </c>
      <c r="H5" s="17"/>
      <c r="I5" s="10"/>
      <c r="J5" s="17"/>
    </row>
    <row r="6" spans="1:10" ht="15">
      <c r="A6" s="2" t="s">
        <v>5</v>
      </c>
      <c r="D6" s="15">
        <v>0</v>
      </c>
      <c r="E6" s="15"/>
      <c r="F6" s="17"/>
      <c r="G6" s="16">
        <v>24</v>
      </c>
      <c r="H6" s="17"/>
      <c r="I6" s="10"/>
      <c r="J6" s="17"/>
    </row>
    <row r="7" spans="1:10" ht="15">
      <c r="A7" s="4" t="s">
        <v>6</v>
      </c>
      <c r="D7" s="43">
        <v>551</v>
      </c>
      <c r="E7" s="43"/>
      <c r="F7" s="17"/>
      <c r="G7" s="44">
        <v>419</v>
      </c>
      <c r="H7" s="17"/>
      <c r="I7" s="10"/>
      <c r="J7" s="17"/>
    </row>
    <row r="8" spans="1:10" ht="15.75">
      <c r="A8" s="1"/>
      <c r="D8" s="18">
        <f>SUM(D4:D7)</f>
        <v>96286</v>
      </c>
      <c r="E8" s="18"/>
      <c r="F8" s="17"/>
      <c r="G8" s="19">
        <f>SUM(G4:G7)</f>
        <v>88292</v>
      </c>
      <c r="H8" s="20"/>
      <c r="I8" s="14"/>
      <c r="J8" s="17"/>
    </row>
    <row r="9" spans="1:9" ht="15.75">
      <c r="A9" s="1" t="s">
        <v>7</v>
      </c>
      <c r="D9" s="11"/>
      <c r="E9" s="11"/>
      <c r="F9" s="10"/>
      <c r="G9" s="12"/>
      <c r="H9" s="10"/>
      <c r="I9" s="14"/>
    </row>
    <row r="10" spans="1:9" ht="15">
      <c r="A10" s="2" t="s">
        <v>9</v>
      </c>
      <c r="D10" s="15">
        <v>-31277</v>
      </c>
      <c r="E10" s="15"/>
      <c r="F10" s="17"/>
      <c r="G10" s="16">
        <v>-32110</v>
      </c>
      <c r="H10" s="17"/>
      <c r="I10" s="10"/>
    </row>
    <row r="11" spans="1:9" ht="15">
      <c r="A11" s="2" t="s">
        <v>8</v>
      </c>
      <c r="D11" s="15">
        <v>-11736</v>
      </c>
      <c r="E11" s="15"/>
      <c r="F11" s="10"/>
      <c r="G11" s="15">
        <v>-7168</v>
      </c>
      <c r="H11" s="10"/>
      <c r="I11" s="14"/>
    </row>
    <row r="12" spans="1:9" ht="15">
      <c r="A12" s="2" t="s">
        <v>10</v>
      </c>
      <c r="D12" s="15">
        <v>-20671</v>
      </c>
      <c r="E12" s="15"/>
      <c r="F12" s="17"/>
      <c r="G12" s="16">
        <v>-20532</v>
      </c>
      <c r="H12" s="17"/>
      <c r="I12" s="10"/>
    </row>
    <row r="13" spans="1:9" ht="15">
      <c r="A13" s="2" t="s">
        <v>11</v>
      </c>
      <c r="D13" s="15">
        <v>-28013</v>
      </c>
      <c r="E13" s="15"/>
      <c r="F13" s="17"/>
      <c r="G13" s="16">
        <v>-28099</v>
      </c>
      <c r="H13" s="17"/>
      <c r="I13" s="10"/>
    </row>
    <row r="14" spans="1:9" ht="15">
      <c r="A14" s="2" t="s">
        <v>12</v>
      </c>
      <c r="D14" s="15"/>
      <c r="E14" s="15"/>
      <c r="F14" s="21"/>
      <c r="G14" s="3"/>
      <c r="H14" s="17"/>
      <c r="I14" s="10"/>
    </row>
    <row r="15" spans="1:10" ht="15">
      <c r="A15" s="2" t="s">
        <v>13</v>
      </c>
      <c r="D15" s="15">
        <v>-6173</v>
      </c>
      <c r="E15" s="15"/>
      <c r="F15" s="17"/>
      <c r="G15" s="16">
        <v>-5980</v>
      </c>
      <c r="H15" s="17"/>
      <c r="I15" s="10"/>
      <c r="J15" s="17"/>
    </row>
    <row r="16" spans="1:8" ht="15">
      <c r="A16" s="4" t="s">
        <v>14</v>
      </c>
      <c r="D16" s="43">
        <v>-136</v>
      </c>
      <c r="E16" s="43"/>
      <c r="F16" s="17"/>
      <c r="G16" s="44">
        <v>-347</v>
      </c>
      <c r="H16" s="17"/>
    </row>
    <row r="17" spans="1:10" ht="15.75">
      <c r="A17" s="1" t="s">
        <v>15</v>
      </c>
      <c r="D17" s="15">
        <f>SUM(D10:D16)</f>
        <v>-98006</v>
      </c>
      <c r="E17" s="15"/>
      <c r="F17" s="17"/>
      <c r="G17" s="15">
        <f>SUM(G10:G16)</f>
        <v>-94236</v>
      </c>
      <c r="H17" s="17"/>
      <c r="I17" s="9"/>
      <c r="J17" s="17"/>
    </row>
    <row r="18" spans="1:11" s="27" customFormat="1" ht="24.75" customHeight="1">
      <c r="A18" s="22" t="s">
        <v>16</v>
      </c>
      <c r="D18" s="18">
        <f>D8+D17</f>
        <v>-1720</v>
      </c>
      <c r="E18" s="18"/>
      <c r="F18" s="23"/>
      <c r="G18" s="18">
        <f>G8+G17</f>
        <v>-5944</v>
      </c>
      <c r="H18" s="23"/>
      <c r="I18" s="25"/>
      <c r="J18" s="26"/>
      <c r="K18" s="26"/>
    </row>
    <row r="19" spans="1:9" ht="28.5" customHeight="1">
      <c r="A19" s="37" t="s">
        <v>17</v>
      </c>
      <c r="D19" s="27"/>
      <c r="E19" s="15"/>
      <c r="F19" s="10"/>
      <c r="G19" s="15"/>
      <c r="H19" s="17"/>
      <c r="I19" s="9"/>
    </row>
    <row r="20" spans="1:9" ht="15">
      <c r="A20" s="4" t="s">
        <v>39</v>
      </c>
      <c r="D20" s="15">
        <v>29</v>
      </c>
      <c r="E20" s="15"/>
      <c r="F20" s="10"/>
      <c r="G20" s="15">
        <v>31</v>
      </c>
      <c r="H20" s="17"/>
      <c r="I20" s="9"/>
    </row>
    <row r="21" spans="1:9" ht="15">
      <c r="A21" s="4" t="s">
        <v>40</v>
      </c>
      <c r="D21" s="43">
        <v>-2106</v>
      </c>
      <c r="E21" s="43"/>
      <c r="F21" s="10"/>
      <c r="G21" s="43">
        <v>-2408</v>
      </c>
      <c r="H21" s="17"/>
      <c r="I21" s="9"/>
    </row>
    <row r="22" spans="1:9" ht="15.75">
      <c r="A22" s="37" t="s">
        <v>26</v>
      </c>
      <c r="D22" s="15">
        <f>SUM(D19:D21)</f>
        <v>-2077</v>
      </c>
      <c r="E22" s="15"/>
      <c r="F22" s="10"/>
      <c r="G22" s="15">
        <f>SUM(G19:G21)</f>
        <v>-2377</v>
      </c>
      <c r="H22" s="17"/>
      <c r="I22" s="9"/>
    </row>
    <row r="23" spans="1:9" ht="15">
      <c r="A23" s="4"/>
      <c r="D23" s="15"/>
      <c r="E23" s="15"/>
      <c r="F23" s="10"/>
      <c r="G23" s="15"/>
      <c r="H23" s="17"/>
      <c r="I23" s="9"/>
    </row>
    <row r="24" spans="1:9" ht="15.75">
      <c r="A24" s="22" t="s">
        <v>18</v>
      </c>
      <c r="D24" s="18">
        <f>D18+D22</f>
        <v>-3797</v>
      </c>
      <c r="E24" s="18"/>
      <c r="F24" s="28"/>
      <c r="G24" s="18">
        <f>G18+G22</f>
        <v>-8321</v>
      </c>
      <c r="H24" s="28"/>
      <c r="I24" s="9"/>
    </row>
    <row r="25" spans="1:9" ht="15">
      <c r="A25" s="49" t="s">
        <v>60</v>
      </c>
      <c r="D25" s="15">
        <v>1022</v>
      </c>
      <c r="E25" s="15"/>
      <c r="F25" s="50"/>
      <c r="G25" s="15">
        <v>2387</v>
      </c>
      <c r="H25" s="28"/>
      <c r="I25" s="9"/>
    </row>
    <row r="26" spans="1:9" ht="18.75" customHeight="1">
      <c r="A26" s="22" t="s">
        <v>47</v>
      </c>
      <c r="D26" s="18">
        <f>SUM(D24:D25)</f>
        <v>-2775</v>
      </c>
      <c r="E26" s="18"/>
      <c r="F26" s="28"/>
      <c r="G26" s="18">
        <f>SUM(G24:G25)</f>
        <v>-5934</v>
      </c>
      <c r="H26" s="28"/>
      <c r="I26" s="9"/>
    </row>
    <row r="27" spans="1:9" ht="18.75" customHeight="1">
      <c r="A27" s="22"/>
      <c r="D27" s="18"/>
      <c r="E27" s="18"/>
      <c r="F27" s="28"/>
      <c r="G27" s="18"/>
      <c r="H27" s="28"/>
      <c r="I27" s="9"/>
    </row>
    <row r="28" spans="1:9" ht="27" customHeight="1">
      <c r="A28" s="22" t="s">
        <v>31</v>
      </c>
      <c r="B28" s="27"/>
      <c r="D28" s="70">
        <f>D26*1000/D29</f>
        <v>-1.120442524326725</v>
      </c>
      <c r="E28" s="70"/>
      <c r="F28" s="60"/>
      <c r="G28" s="70">
        <f>G26*1000/G29</f>
        <v>-2.395930068235959</v>
      </c>
      <c r="H28" s="28"/>
      <c r="I28" s="9"/>
    </row>
    <row r="29" spans="1:9" ht="21" customHeight="1">
      <c r="A29" s="22" t="s">
        <v>33</v>
      </c>
      <c r="B29" s="27"/>
      <c r="D29" s="18">
        <v>2476700</v>
      </c>
      <c r="E29" s="18"/>
      <c r="F29" s="60"/>
      <c r="G29" s="18">
        <v>2476700</v>
      </c>
      <c r="H29" s="28"/>
      <c r="I29" s="9"/>
    </row>
    <row r="30" spans="1:9" ht="15.75">
      <c r="A30" s="22"/>
      <c r="B30" s="18"/>
      <c r="C30" s="18"/>
      <c r="D30" s="18"/>
      <c r="E30" s="28"/>
      <c r="F30" s="29"/>
      <c r="G30" s="28"/>
      <c r="H30" s="28"/>
      <c r="I30" s="9"/>
    </row>
    <row r="31" spans="5:9" ht="12.75">
      <c r="E31" s="28"/>
      <c r="F31" s="29"/>
      <c r="G31" s="28"/>
      <c r="H31" s="28"/>
      <c r="I31" s="9"/>
    </row>
    <row r="32" spans="1:9" ht="15.75">
      <c r="A32" s="49" t="s">
        <v>61</v>
      </c>
      <c r="B32" s="18"/>
      <c r="C32" s="18"/>
      <c r="D32" s="18"/>
      <c r="E32" s="28"/>
      <c r="F32" s="29"/>
      <c r="G32" s="28"/>
      <c r="H32" s="28"/>
      <c r="I32" s="9"/>
    </row>
    <row r="33" spans="1:9" ht="15.75">
      <c r="A33" s="49" t="s">
        <v>63</v>
      </c>
      <c r="B33" s="18"/>
      <c r="C33" s="18"/>
      <c r="D33" s="18"/>
      <c r="E33" s="28"/>
      <c r="F33" s="29"/>
      <c r="G33" s="28"/>
      <c r="H33" s="28"/>
      <c r="I33" s="9"/>
    </row>
    <row r="34" spans="1:9" s="26" customFormat="1" ht="25.5" customHeight="1">
      <c r="A34" s="7"/>
      <c r="B34" s="46"/>
      <c r="C34" s="30"/>
      <c r="D34" s="28"/>
      <c r="E34" s="23"/>
      <c r="F34" s="24"/>
      <c r="G34" s="23"/>
      <c r="H34" s="23"/>
      <c r="I34" s="31"/>
    </row>
    <row r="35" spans="1:8" ht="15.75">
      <c r="A35" s="58" t="s">
        <v>19</v>
      </c>
      <c r="B35" s="27"/>
      <c r="D35" s="46">
        <v>2001</v>
      </c>
      <c r="E35" s="46"/>
      <c r="F35" s="27"/>
      <c r="G35" s="46">
        <v>2000</v>
      </c>
      <c r="H35" s="28"/>
    </row>
    <row r="36" spans="1:10" ht="15.75">
      <c r="A36" s="59" t="s">
        <v>20</v>
      </c>
      <c r="B36" s="27"/>
      <c r="D36" s="46" t="s">
        <v>43</v>
      </c>
      <c r="E36" s="46"/>
      <c r="F36" s="60"/>
      <c r="G36" s="46" t="s">
        <v>43</v>
      </c>
      <c r="H36" s="28"/>
      <c r="J36" s="17"/>
    </row>
    <row r="37" spans="1:10" ht="15.75">
      <c r="A37" s="27"/>
      <c r="B37" s="27"/>
      <c r="D37" s="61"/>
      <c r="E37" s="61"/>
      <c r="F37" s="60"/>
      <c r="G37" s="61"/>
      <c r="H37" s="28"/>
      <c r="J37" s="17"/>
    </row>
    <row r="38" spans="1:8" ht="15.75">
      <c r="A38" s="27"/>
      <c r="B38" s="27"/>
      <c r="D38" s="30"/>
      <c r="E38" s="61"/>
      <c r="F38" s="60"/>
      <c r="G38" s="30"/>
      <c r="H38" s="28"/>
    </row>
    <row r="39" spans="1:10" ht="15">
      <c r="A39" s="62" t="s">
        <v>27</v>
      </c>
      <c r="B39" s="27"/>
      <c r="D39" s="63">
        <v>398</v>
      </c>
      <c r="E39" s="63"/>
      <c r="F39" s="60"/>
      <c r="G39" s="63">
        <v>11</v>
      </c>
      <c r="H39" s="28"/>
      <c r="J39" s="17"/>
    </row>
    <row r="40" spans="1:10" ht="15">
      <c r="A40" s="62" t="s">
        <v>28</v>
      </c>
      <c r="B40" s="27"/>
      <c r="D40" s="63">
        <v>36381</v>
      </c>
      <c r="E40" s="63"/>
      <c r="F40" s="60"/>
      <c r="G40" s="63">
        <v>40237</v>
      </c>
      <c r="H40" s="28"/>
      <c r="J40" s="17"/>
    </row>
    <row r="41" spans="1:10" ht="15">
      <c r="A41" s="62" t="s">
        <v>29</v>
      </c>
      <c r="B41" s="27"/>
      <c r="D41" s="63">
        <v>7515</v>
      </c>
      <c r="E41" s="63"/>
      <c r="F41" s="60"/>
      <c r="G41" s="63">
        <v>6821</v>
      </c>
      <c r="H41" s="28"/>
      <c r="J41" s="17"/>
    </row>
    <row r="42" spans="1:10" ht="15">
      <c r="A42" s="62"/>
      <c r="B42" s="27"/>
      <c r="D42" s="63"/>
      <c r="E42" s="63"/>
      <c r="F42" s="60"/>
      <c r="G42" s="63"/>
      <c r="H42" s="28"/>
      <c r="J42" s="17"/>
    </row>
    <row r="43" spans="1:10" ht="15" customHeight="1">
      <c r="A43" s="62" t="s">
        <v>21</v>
      </c>
      <c r="B43" s="27"/>
      <c r="D43" s="63">
        <v>8815</v>
      </c>
      <c r="E43" s="63"/>
      <c r="F43" s="23"/>
      <c r="G43" s="63">
        <v>11078</v>
      </c>
      <c r="H43" s="33"/>
      <c r="I43" s="14"/>
      <c r="J43" s="17"/>
    </row>
    <row r="44" spans="1:7" ht="15">
      <c r="A44" s="62" t="s">
        <v>30</v>
      </c>
      <c r="B44" s="27"/>
      <c r="D44" s="63">
        <v>7428</v>
      </c>
      <c r="E44" s="63"/>
      <c r="F44" s="27"/>
      <c r="G44" s="63">
        <v>5297</v>
      </c>
    </row>
    <row r="45" spans="1:7" ht="15">
      <c r="A45" s="62" t="s">
        <v>22</v>
      </c>
      <c r="B45" s="27"/>
      <c r="D45" s="63">
        <v>374</v>
      </c>
      <c r="E45" s="63"/>
      <c r="F45" s="27"/>
      <c r="G45" s="63">
        <v>495</v>
      </c>
    </row>
    <row r="46" spans="1:7" ht="21" customHeight="1">
      <c r="A46" s="64" t="s">
        <v>23</v>
      </c>
      <c r="B46" s="27"/>
      <c r="D46" s="65">
        <f>SUM(D39:D45)</f>
        <v>60911</v>
      </c>
      <c r="E46" s="65"/>
      <c r="F46" s="27"/>
      <c r="G46" s="65">
        <f>SUM(G39:G45)</f>
        <v>63939</v>
      </c>
    </row>
    <row r="47" spans="1:7" ht="12.75" customHeight="1">
      <c r="A47" s="62"/>
      <c r="B47" s="27"/>
      <c r="D47" s="59"/>
      <c r="E47" s="27"/>
      <c r="F47" s="27"/>
      <c r="G47" s="59"/>
    </row>
    <row r="48" spans="1:7" ht="15" customHeight="1">
      <c r="A48" s="62" t="s">
        <v>24</v>
      </c>
      <c r="B48" s="27"/>
      <c r="D48" s="63">
        <v>12439</v>
      </c>
      <c r="E48" s="63"/>
      <c r="F48" s="27"/>
      <c r="G48" s="63">
        <v>15214</v>
      </c>
    </row>
    <row r="49" spans="1:7" ht="15">
      <c r="A49" s="62" t="s">
        <v>41</v>
      </c>
      <c r="B49" s="27"/>
      <c r="D49" s="63">
        <v>35445</v>
      </c>
      <c r="E49" s="63"/>
      <c r="F49" s="27"/>
      <c r="G49" s="63">
        <v>38122</v>
      </c>
    </row>
    <row r="50" spans="1:7" ht="15">
      <c r="A50" s="62" t="s">
        <v>42</v>
      </c>
      <c r="B50" s="27"/>
      <c r="D50" s="63">
        <v>13027</v>
      </c>
      <c r="E50" s="63"/>
      <c r="F50" s="27"/>
      <c r="G50" s="63">
        <v>10603</v>
      </c>
    </row>
    <row r="51" spans="1:7" ht="21" customHeight="1">
      <c r="A51" s="64" t="s">
        <v>25</v>
      </c>
      <c r="B51" s="27"/>
      <c r="D51" s="65">
        <f>SUM(D48:D50)</f>
        <v>60911</v>
      </c>
      <c r="E51" s="65"/>
      <c r="F51" s="27"/>
      <c r="G51" s="65">
        <f>SUM(G48:G50)</f>
        <v>63939</v>
      </c>
    </row>
    <row r="52" spans="1:7" ht="15">
      <c r="A52" s="66"/>
      <c r="B52" s="27"/>
      <c r="D52" s="59"/>
      <c r="E52" s="59"/>
      <c r="F52" s="27"/>
      <c r="G52" s="59"/>
    </row>
    <row r="53" spans="1:7" ht="12.75">
      <c r="A53" s="67"/>
      <c r="B53" s="27"/>
      <c r="D53" s="27"/>
      <c r="E53" s="27"/>
      <c r="F53" s="27"/>
      <c r="G53" s="27"/>
    </row>
    <row r="54" spans="1:7" ht="20.25" customHeight="1">
      <c r="A54" s="62" t="s">
        <v>45</v>
      </c>
      <c r="B54" s="27"/>
      <c r="D54" s="68">
        <f>D48/D51</f>
        <v>0.2042159872601008</v>
      </c>
      <c r="E54" s="68"/>
      <c r="F54" s="27"/>
      <c r="G54" s="68">
        <f>G48/G51</f>
        <v>0.23794554184457062</v>
      </c>
    </row>
    <row r="55" spans="1:7" ht="12.75">
      <c r="A55" s="66"/>
      <c r="B55" s="27"/>
      <c r="C55" s="27"/>
      <c r="D55" s="27"/>
      <c r="E55" s="27"/>
      <c r="F55" s="69"/>
      <c r="G55" s="27"/>
    </row>
    <row r="56" spans="1:4" ht="15.75">
      <c r="A56" s="42" t="s">
        <v>59</v>
      </c>
      <c r="B56" s="42"/>
      <c r="C56" s="42"/>
      <c r="D56" s="38"/>
    </row>
    <row r="57" spans="1:4" ht="15">
      <c r="A57" s="38" t="s">
        <v>20</v>
      </c>
      <c r="B57" s="38"/>
      <c r="C57" s="38"/>
      <c r="D57" s="38"/>
    </row>
    <row r="58" spans="1:4" ht="15">
      <c r="A58" s="38"/>
      <c r="B58" s="38"/>
      <c r="C58" s="38"/>
      <c r="D58" s="38"/>
    </row>
    <row r="59" spans="1:7" ht="15.75">
      <c r="A59" s="38"/>
      <c r="D59" s="46" t="s">
        <v>52</v>
      </c>
      <c r="E59" s="46"/>
      <c r="G59" s="46">
        <v>2000</v>
      </c>
    </row>
    <row r="60" spans="1:7" ht="15.75">
      <c r="A60" s="38"/>
      <c r="D60" s="46" t="s">
        <v>43</v>
      </c>
      <c r="E60" s="46"/>
      <c r="G60" s="46" t="s">
        <v>43</v>
      </c>
    </row>
    <row r="61" spans="1:7" ht="15">
      <c r="A61" s="38"/>
      <c r="D61" s="38"/>
      <c r="E61" s="38"/>
      <c r="G61" s="38"/>
    </row>
    <row r="62" spans="1:7" ht="15">
      <c r="A62" s="38" t="s">
        <v>50</v>
      </c>
      <c r="D62" s="39">
        <v>15214</v>
      </c>
      <c r="E62" s="39"/>
      <c r="G62" s="39">
        <v>17021</v>
      </c>
    </row>
    <row r="63" spans="1:7" ht="15">
      <c r="A63" s="38" t="s">
        <v>48</v>
      </c>
      <c r="D63" s="38"/>
      <c r="E63" s="38"/>
      <c r="G63" s="39"/>
    </row>
    <row r="64" spans="1:7" ht="15">
      <c r="A64" s="38" t="s">
        <v>49</v>
      </c>
      <c r="D64" s="38"/>
      <c r="E64" s="39"/>
      <c r="G64" s="39">
        <v>4127</v>
      </c>
    </row>
    <row r="65" spans="1:7" ht="15">
      <c r="A65" s="38" t="s">
        <v>47</v>
      </c>
      <c r="D65" s="40">
        <v>-2775</v>
      </c>
      <c r="E65" s="40"/>
      <c r="G65" s="41">
        <v>-5934</v>
      </c>
    </row>
    <row r="66" spans="1:7" ht="15">
      <c r="A66" s="38" t="s">
        <v>32</v>
      </c>
      <c r="D66" s="39">
        <f>SUM(D62:D65)</f>
        <v>12439</v>
      </c>
      <c r="E66" s="39"/>
      <c r="G66" s="39">
        <f>SUM(G62:G65)</f>
        <v>15214</v>
      </c>
    </row>
    <row r="67" ht="12.75">
      <c r="A67" s="35"/>
    </row>
    <row r="68" ht="12.75">
      <c r="A68" s="35"/>
    </row>
    <row r="69" ht="12.75">
      <c r="A69" s="36"/>
    </row>
    <row r="70" ht="12.75">
      <c r="A70" s="34"/>
    </row>
    <row r="71" spans="1:6" ht="15.75">
      <c r="A71" s="42" t="s">
        <v>34</v>
      </c>
      <c r="B71" s="38"/>
      <c r="C71" s="38"/>
      <c r="D71" s="38"/>
      <c r="E71" s="38"/>
      <c r="F71" s="38"/>
    </row>
    <row r="72" spans="1:7" ht="15.75">
      <c r="A72" s="38" t="s">
        <v>20</v>
      </c>
      <c r="D72" s="57">
        <v>2001</v>
      </c>
      <c r="G72" s="57">
        <v>2000</v>
      </c>
    </row>
    <row r="73" spans="1:7" ht="15.75">
      <c r="A73" s="38"/>
      <c r="D73" s="57" t="s">
        <v>62</v>
      </c>
      <c r="G73" s="57" t="s">
        <v>62</v>
      </c>
    </row>
    <row r="74" ht="15">
      <c r="A74" s="38"/>
    </row>
    <row r="75" spans="1:7" ht="15">
      <c r="A75" s="38" t="s">
        <v>35</v>
      </c>
      <c r="D75" s="39">
        <v>5246</v>
      </c>
      <c r="G75" s="39">
        <v>-2846</v>
      </c>
    </row>
    <row r="76" spans="1:7" ht="15">
      <c r="A76" s="38" t="s">
        <v>36</v>
      </c>
      <c r="D76" s="39">
        <v>-2690</v>
      </c>
      <c r="G76" s="39">
        <v>-3848</v>
      </c>
    </row>
    <row r="77" spans="1:7" ht="15">
      <c r="A77" s="38" t="s">
        <v>37</v>
      </c>
      <c r="D77" s="41">
        <v>-2677</v>
      </c>
      <c r="G77" s="41">
        <v>6666</v>
      </c>
    </row>
    <row r="78" spans="1:7" ht="15">
      <c r="A78" s="38" t="s">
        <v>38</v>
      </c>
      <c r="D78" s="38">
        <f>SUM(D75:D77)</f>
        <v>-121</v>
      </c>
      <c r="G78" s="38">
        <f>SUM(G75:G77)</f>
        <v>-28</v>
      </c>
    </row>
    <row r="79" spans="1:7" ht="15">
      <c r="A79" s="38"/>
      <c r="C79" s="38"/>
      <c r="E79" s="38"/>
      <c r="G79" s="38"/>
    </row>
    <row r="80" spans="1:7" ht="15">
      <c r="A80" s="38"/>
      <c r="C80" s="38"/>
      <c r="E80" s="38"/>
      <c r="G80" s="38"/>
    </row>
    <row r="81" spans="1:7" ht="15">
      <c r="A81" s="38"/>
      <c r="C81" s="38"/>
      <c r="E81" s="38"/>
      <c r="G81" s="38"/>
    </row>
    <row r="82" ht="12.75">
      <c r="A82" s="35"/>
    </row>
    <row r="83" ht="12.75">
      <c r="A83" s="35"/>
    </row>
    <row r="84" spans="1:12" ht="15.75">
      <c r="A84" s="1" t="s">
        <v>44</v>
      </c>
      <c r="B84" s="45">
        <v>2001</v>
      </c>
      <c r="C84" s="45">
        <v>2001</v>
      </c>
      <c r="D84" s="45">
        <v>2001</v>
      </c>
      <c r="E84" s="51">
        <v>2001</v>
      </c>
      <c r="F84" s="45">
        <v>2000</v>
      </c>
      <c r="G84" s="45">
        <v>2000</v>
      </c>
      <c r="H84" s="45">
        <v>2000</v>
      </c>
      <c r="I84" s="51">
        <v>2000</v>
      </c>
      <c r="J84" s="45"/>
      <c r="L84" s="10"/>
    </row>
    <row r="85" spans="1:12" ht="31.5">
      <c r="A85" s="5" t="s">
        <v>1</v>
      </c>
      <c r="B85" s="48" t="s">
        <v>54</v>
      </c>
      <c r="C85" s="48" t="s">
        <v>53</v>
      </c>
      <c r="D85" s="48" t="s">
        <v>55</v>
      </c>
      <c r="E85" s="52" t="s">
        <v>56</v>
      </c>
      <c r="F85" s="48" t="s">
        <v>54</v>
      </c>
      <c r="G85" s="48" t="s">
        <v>53</v>
      </c>
      <c r="H85" s="48" t="s">
        <v>55</v>
      </c>
      <c r="I85" s="52" t="s">
        <v>56</v>
      </c>
      <c r="J85" s="6"/>
      <c r="L85" s="10"/>
    </row>
    <row r="86" spans="1:12" ht="15.75">
      <c r="A86" s="1" t="s">
        <v>2</v>
      </c>
      <c r="B86" s="11"/>
      <c r="C86" s="11"/>
      <c r="D86" s="11"/>
      <c r="E86" s="53"/>
      <c r="F86" s="11"/>
      <c r="G86" s="11"/>
      <c r="H86" s="11"/>
      <c r="I86" s="53"/>
      <c r="J86" s="12"/>
      <c r="L86" s="10"/>
    </row>
    <row r="87" spans="1:17" ht="15">
      <c r="A87" s="2" t="s">
        <v>3</v>
      </c>
      <c r="B87" s="15">
        <v>11375</v>
      </c>
      <c r="C87" s="15">
        <v>39266</v>
      </c>
      <c r="D87" s="15">
        <v>36290</v>
      </c>
      <c r="E87" s="54">
        <v>9884</v>
      </c>
      <c r="F87" s="15">
        <v>11016</v>
      </c>
      <c r="G87" s="15">
        <v>40281</v>
      </c>
      <c r="H87" s="15">
        <v>27623</v>
      </c>
      <c r="I87" s="54">
        <v>10103</v>
      </c>
      <c r="J87" s="16"/>
      <c r="L87" s="15"/>
      <c r="M87" s="15"/>
      <c r="N87" s="15"/>
      <c r="O87" s="15"/>
      <c r="P87" s="15"/>
      <c r="Q87" s="27"/>
    </row>
    <row r="88" spans="1:17" ht="15">
      <c r="A88" s="2" t="s">
        <v>4</v>
      </c>
      <c r="B88" s="15">
        <v>3494</v>
      </c>
      <c r="C88" s="15">
        <v>-921</v>
      </c>
      <c r="D88" s="15">
        <v>-2008</v>
      </c>
      <c r="E88" s="54">
        <v>-1645</v>
      </c>
      <c r="F88" s="15">
        <v>3744</v>
      </c>
      <c r="G88" s="15">
        <v>-365</v>
      </c>
      <c r="H88" s="15">
        <v>-3219</v>
      </c>
      <c r="I88" s="54">
        <v>-1334</v>
      </c>
      <c r="J88" s="16"/>
      <c r="L88" s="15"/>
      <c r="M88" s="15"/>
      <c r="N88" s="15"/>
      <c r="O88" s="15"/>
      <c r="P88" s="15"/>
      <c r="Q88" s="27"/>
    </row>
    <row r="89" spans="1:17" ht="15">
      <c r="A89" s="2" t="s">
        <v>5</v>
      </c>
      <c r="B89" s="15">
        <v>0</v>
      </c>
      <c r="C89" s="15">
        <v>0</v>
      </c>
      <c r="D89" s="15">
        <v>0</v>
      </c>
      <c r="E89" s="54">
        <v>0</v>
      </c>
      <c r="F89" s="15">
        <v>0</v>
      </c>
      <c r="G89" s="15"/>
      <c r="H89" s="15"/>
      <c r="I89" s="54">
        <v>24</v>
      </c>
      <c r="J89" s="16"/>
      <c r="L89" s="15"/>
      <c r="M89" s="15"/>
      <c r="N89" s="15"/>
      <c r="O89" s="15"/>
      <c r="P89" s="15"/>
      <c r="Q89" s="27"/>
    </row>
    <row r="90" spans="1:17" ht="15">
      <c r="A90" s="4" t="s">
        <v>57</v>
      </c>
      <c r="B90" s="43">
        <f>264-249</f>
        <v>15</v>
      </c>
      <c r="C90" s="43">
        <f>591-595+4</f>
        <v>0</v>
      </c>
      <c r="D90" s="43">
        <f>-590+844-4</f>
        <v>250</v>
      </c>
      <c r="E90" s="55">
        <v>286</v>
      </c>
      <c r="F90" s="43">
        <v>239</v>
      </c>
      <c r="G90" s="43">
        <v>133</v>
      </c>
      <c r="H90" s="43">
        <v>44</v>
      </c>
      <c r="I90" s="54">
        <v>3</v>
      </c>
      <c r="J90" s="44"/>
      <c r="L90" s="43"/>
      <c r="M90" s="43"/>
      <c r="N90" s="43"/>
      <c r="O90" s="15"/>
      <c r="P90" s="43"/>
      <c r="Q90" s="27"/>
    </row>
    <row r="91" spans="1:17" ht="15.75">
      <c r="A91" s="1"/>
      <c r="B91" s="18">
        <f>SUM(B87:B90)</f>
        <v>14884</v>
      </c>
      <c r="C91" s="18">
        <f>SUM(C87:C90)</f>
        <v>38345</v>
      </c>
      <c r="D91" s="18">
        <f>SUM(D87:D90)</f>
        <v>34532</v>
      </c>
      <c r="E91" s="47">
        <f>SUM(E87:E90)</f>
        <v>8525</v>
      </c>
      <c r="F91" s="18">
        <v>14999</v>
      </c>
      <c r="G91" s="18">
        <v>40049</v>
      </c>
      <c r="H91" s="18">
        <v>24448</v>
      </c>
      <c r="I91" s="47">
        <v>8796</v>
      </c>
      <c r="J91" s="19"/>
      <c r="L91" s="18"/>
      <c r="M91" s="18"/>
      <c r="N91" s="18"/>
      <c r="O91" s="18"/>
      <c r="P91" s="71"/>
      <c r="Q91" s="27"/>
    </row>
    <row r="92" spans="1:17" ht="15.75">
      <c r="A92" s="1" t="s">
        <v>7</v>
      </c>
      <c r="B92" s="11"/>
      <c r="C92" s="11"/>
      <c r="D92" s="11"/>
      <c r="E92" s="53"/>
      <c r="F92" s="11"/>
      <c r="G92" s="11"/>
      <c r="H92" s="11"/>
      <c r="I92" s="53"/>
      <c r="J92" s="12"/>
      <c r="L92" s="11"/>
      <c r="M92" s="11"/>
      <c r="N92" s="11"/>
      <c r="O92" s="11"/>
      <c r="P92" s="11"/>
      <c r="Q92" s="27"/>
    </row>
    <row r="93" spans="1:17" ht="15">
      <c r="A93" s="2" t="s">
        <v>9</v>
      </c>
      <c r="B93" s="15">
        <f>-6530+249</f>
        <v>-6281</v>
      </c>
      <c r="C93" s="15">
        <f>-12253+595-4</f>
        <v>-11662</v>
      </c>
      <c r="D93" s="15">
        <f>-9535-844+4</f>
        <v>-10375</v>
      </c>
      <c r="E93" s="54">
        <v>-2959</v>
      </c>
      <c r="F93" s="15">
        <v>-7123</v>
      </c>
      <c r="G93" s="15">
        <v>-12404</v>
      </c>
      <c r="H93" s="15">
        <v>-8150</v>
      </c>
      <c r="I93" s="54">
        <v>-4433</v>
      </c>
      <c r="J93" s="16"/>
      <c r="L93" s="15"/>
      <c r="M93" s="15"/>
      <c r="N93" s="15"/>
      <c r="O93" s="15"/>
      <c r="P93" s="15"/>
      <c r="Q93" s="27"/>
    </row>
    <row r="94" spans="1:17" ht="15">
      <c r="A94" s="2" t="s">
        <v>8</v>
      </c>
      <c r="B94" s="15">
        <v>-1230</v>
      </c>
      <c r="C94" s="15">
        <v>-4899</v>
      </c>
      <c r="D94" s="15">
        <v>-4431</v>
      </c>
      <c r="E94" s="54">
        <v>-1176</v>
      </c>
      <c r="F94" s="15">
        <v>-718</v>
      </c>
      <c r="G94" s="15">
        <v>-3576</v>
      </c>
      <c r="H94" s="15">
        <v>-1960</v>
      </c>
      <c r="I94" s="54">
        <v>-914</v>
      </c>
      <c r="J94" s="15"/>
      <c r="L94" s="15"/>
      <c r="M94" s="15"/>
      <c r="N94" s="15"/>
      <c r="O94" s="15"/>
      <c r="P94" s="15"/>
      <c r="Q94" s="27"/>
    </row>
    <row r="95" spans="1:17" ht="15">
      <c r="A95" s="2" t="s">
        <v>10</v>
      </c>
      <c r="B95" s="15">
        <v>-4759</v>
      </c>
      <c r="C95" s="15">
        <v>-6797</v>
      </c>
      <c r="D95" s="15">
        <v>-5850</v>
      </c>
      <c r="E95" s="54">
        <v>-3265</v>
      </c>
      <c r="F95" s="15">
        <v>-4916</v>
      </c>
      <c r="G95" s="15">
        <v>-7773</v>
      </c>
      <c r="H95" s="15">
        <v>-5094</v>
      </c>
      <c r="I95" s="54">
        <v>-2749</v>
      </c>
      <c r="J95" s="16"/>
      <c r="L95" s="15"/>
      <c r="M95" s="15"/>
      <c r="N95" s="15"/>
      <c r="O95" s="15"/>
      <c r="P95" s="15"/>
      <c r="Q95" s="27"/>
    </row>
    <row r="96" spans="1:17" ht="15">
      <c r="A96" s="2" t="s">
        <v>11</v>
      </c>
      <c r="B96" s="15">
        <v>-5400</v>
      </c>
      <c r="C96" s="15">
        <v>-8576</v>
      </c>
      <c r="D96" s="15">
        <v>-9400</v>
      </c>
      <c r="E96" s="54">
        <v>-4637</v>
      </c>
      <c r="F96" s="15">
        <v>-6424</v>
      </c>
      <c r="G96" s="15">
        <v>-9249</v>
      </c>
      <c r="H96" s="15">
        <v>-7433</v>
      </c>
      <c r="I96" s="54">
        <v>-4993</v>
      </c>
      <c r="J96" s="16"/>
      <c r="L96" s="15"/>
      <c r="M96" s="15"/>
      <c r="N96" s="15"/>
      <c r="O96" s="15"/>
      <c r="P96" s="15"/>
      <c r="Q96" s="27"/>
    </row>
    <row r="97" spans="1:17" ht="15">
      <c r="A97" s="2" t="s">
        <v>12</v>
      </c>
      <c r="B97" s="15"/>
      <c r="C97" s="15"/>
      <c r="D97" s="15"/>
      <c r="E97" s="54"/>
      <c r="F97" s="15"/>
      <c r="G97" s="15"/>
      <c r="H97" s="15"/>
      <c r="I97" s="54"/>
      <c r="J97" s="3"/>
      <c r="L97" s="15"/>
      <c r="M97" s="15"/>
      <c r="N97" s="15"/>
      <c r="O97" s="15"/>
      <c r="P97" s="72"/>
      <c r="Q97" s="27"/>
    </row>
    <row r="98" spans="1:17" ht="15">
      <c r="A98" s="2" t="s">
        <v>13</v>
      </c>
      <c r="B98" s="15">
        <v>-1470</v>
      </c>
      <c r="C98" s="15">
        <v>-1558</v>
      </c>
      <c r="D98" s="15">
        <v>-1569</v>
      </c>
      <c r="E98" s="54">
        <v>-1576</v>
      </c>
      <c r="F98" s="15">
        <v>-1510</v>
      </c>
      <c r="G98" s="15">
        <v>-1572</v>
      </c>
      <c r="H98" s="15">
        <v>-1465</v>
      </c>
      <c r="I98" s="54">
        <v>-1433</v>
      </c>
      <c r="J98" s="16"/>
      <c r="L98" s="15"/>
      <c r="M98" s="15"/>
      <c r="N98" s="15"/>
      <c r="O98" s="15"/>
      <c r="P98" s="15"/>
      <c r="Q98" s="27"/>
    </row>
    <row r="99" spans="1:17" ht="15">
      <c r="A99" s="4" t="s">
        <v>14</v>
      </c>
      <c r="B99" s="43">
        <v>-5</v>
      </c>
      <c r="C99" s="43">
        <v>-55</v>
      </c>
      <c r="D99" s="43">
        <v>-54</v>
      </c>
      <c r="E99" s="55">
        <v>-22</v>
      </c>
      <c r="F99" s="43">
        <v>-10</v>
      </c>
      <c r="G99" s="43">
        <v>-26</v>
      </c>
      <c r="H99" s="43">
        <v>-23</v>
      </c>
      <c r="I99" s="55">
        <v>-288</v>
      </c>
      <c r="J99" s="44"/>
      <c r="L99" s="43"/>
      <c r="M99" s="43"/>
      <c r="N99" s="43"/>
      <c r="O99" s="43"/>
      <c r="P99" s="43"/>
      <c r="Q99" s="27"/>
    </row>
    <row r="100" spans="1:17" ht="15.75">
      <c r="A100" s="1" t="s">
        <v>15</v>
      </c>
      <c r="B100" s="18">
        <f>SUM(B93:B99)</f>
        <v>-19145</v>
      </c>
      <c r="C100" s="18">
        <f>SUM(C93:C99)</f>
        <v>-33547</v>
      </c>
      <c r="D100" s="18">
        <f>SUM(D93:D99)</f>
        <v>-31679</v>
      </c>
      <c r="E100" s="47">
        <f>SUM(E93:E99)</f>
        <v>-13635</v>
      </c>
      <c r="F100" s="18">
        <v>-20701</v>
      </c>
      <c r="G100" s="18">
        <v>-34600</v>
      </c>
      <c r="H100" s="18">
        <v>-24125</v>
      </c>
      <c r="I100" s="47">
        <v>-14810</v>
      </c>
      <c r="J100" s="18"/>
      <c r="L100" s="18"/>
      <c r="M100" s="18"/>
      <c r="N100" s="18"/>
      <c r="O100" s="18"/>
      <c r="P100" s="18"/>
      <c r="Q100" s="27"/>
    </row>
    <row r="101" spans="1:17" ht="15.75">
      <c r="A101" s="22" t="s">
        <v>16</v>
      </c>
      <c r="B101" s="18">
        <f>B91+B100</f>
        <v>-4261</v>
      </c>
      <c r="C101" s="18">
        <f>C91+C100</f>
        <v>4798</v>
      </c>
      <c r="D101" s="18">
        <f>D91+D100</f>
        <v>2853</v>
      </c>
      <c r="E101" s="47">
        <f>E91+E100</f>
        <v>-5110</v>
      </c>
      <c r="F101" s="18">
        <v>-5702</v>
      </c>
      <c r="G101" s="18">
        <v>5449</v>
      </c>
      <c r="H101" s="18">
        <v>323</v>
      </c>
      <c r="I101" s="47">
        <v>-6014</v>
      </c>
      <c r="J101" s="18"/>
      <c r="L101" s="18"/>
      <c r="M101" s="18"/>
      <c r="N101" s="18"/>
      <c r="O101" s="18"/>
      <c r="P101" s="18"/>
      <c r="Q101" s="27"/>
    </row>
    <row r="102" spans="1:17" ht="15">
      <c r="A102" s="4" t="s">
        <v>51</v>
      </c>
      <c r="B102" s="15">
        <v>-543</v>
      </c>
      <c r="C102" s="15">
        <v>-594</v>
      </c>
      <c r="D102" s="15">
        <v>-496</v>
      </c>
      <c r="E102" s="54">
        <v>-444</v>
      </c>
      <c r="F102" s="15">
        <v>-603</v>
      </c>
      <c r="G102" s="15">
        <v>-672</v>
      </c>
      <c r="H102" s="15">
        <v>-556</v>
      </c>
      <c r="I102" s="54">
        <v>-546</v>
      </c>
      <c r="J102" s="15"/>
      <c r="L102" s="15"/>
      <c r="M102" s="15"/>
      <c r="N102" s="15"/>
      <c r="O102" s="15"/>
      <c r="P102" s="15"/>
      <c r="Q102" s="27"/>
    </row>
    <row r="103" spans="1:17" ht="15.75">
      <c r="A103" s="22" t="s">
        <v>18</v>
      </c>
      <c r="B103" s="18">
        <f>SUM(B101:B102)</f>
        <v>-4804</v>
      </c>
      <c r="C103" s="18">
        <f>SUM(C101:C102)</f>
        <v>4204</v>
      </c>
      <c r="D103" s="18">
        <f>SUM(D101:D102)</f>
        <v>2357</v>
      </c>
      <c r="E103" s="47">
        <f>SUM(E101:E102)</f>
        <v>-5554</v>
      </c>
      <c r="F103" s="18">
        <v>-6305</v>
      </c>
      <c r="G103" s="18">
        <v>4777</v>
      </c>
      <c r="H103" s="18">
        <v>-233</v>
      </c>
      <c r="I103" s="47">
        <v>-6560</v>
      </c>
      <c r="J103" s="18"/>
      <c r="L103" s="18"/>
      <c r="M103" s="18"/>
      <c r="N103" s="18"/>
      <c r="O103" s="18"/>
      <c r="P103" s="18"/>
      <c r="Q103" s="27"/>
    </row>
    <row r="104" spans="1:16" ht="15">
      <c r="A104" s="4"/>
      <c r="B104"/>
      <c r="C104"/>
      <c r="D104"/>
      <c r="E104"/>
      <c r="F104"/>
      <c r="G104"/>
      <c r="H104"/>
      <c r="I104"/>
      <c r="K104" s="26"/>
      <c r="L104" s="27"/>
      <c r="M104" s="27"/>
      <c r="N104" s="27"/>
      <c r="O104" s="27"/>
      <c r="P104" s="27"/>
    </row>
    <row r="105" spans="1:16" ht="15.75">
      <c r="A105" s="26" t="s">
        <v>58</v>
      </c>
      <c r="B105" s="18"/>
      <c r="C105" s="18"/>
      <c r="D105" s="18"/>
      <c r="E105" s="18"/>
      <c r="F105" s="18"/>
      <c r="G105" s="18"/>
      <c r="H105" s="18"/>
      <c r="I105" s="18"/>
      <c r="K105" s="26"/>
      <c r="L105" s="27"/>
      <c r="M105" s="27"/>
      <c r="N105" s="27"/>
      <c r="O105" s="27"/>
      <c r="P105" s="27"/>
    </row>
    <row r="106" spans="1:9" ht="12.75">
      <c r="A106"/>
      <c r="B106"/>
      <c r="C106"/>
      <c r="D106"/>
      <c r="E106"/>
      <c r="F106"/>
      <c r="G106"/>
      <c r="H106"/>
      <c r="I106"/>
    </row>
    <row r="107" spans="1:9" ht="12.75">
      <c r="A107"/>
      <c r="B107"/>
      <c r="C107"/>
      <c r="D107"/>
      <c r="E107"/>
      <c r="F107"/>
      <c r="G107"/>
      <c r="H107"/>
      <c r="I107"/>
    </row>
    <row r="108" spans="1:9" ht="12.75">
      <c r="A108"/>
      <c r="B108"/>
      <c r="C108"/>
      <c r="D108"/>
      <c r="E108"/>
      <c r="F108"/>
      <c r="G108"/>
      <c r="H108"/>
      <c r="I108"/>
    </row>
    <row r="109" spans="1:9" ht="12.75">
      <c r="A109"/>
      <c r="B109"/>
      <c r="C109"/>
      <c r="D109"/>
      <c r="E109"/>
      <c r="F109"/>
      <c r="G109"/>
      <c r="H109"/>
      <c r="I109"/>
    </row>
    <row r="110" spans="1:9" ht="12.75">
      <c r="A110"/>
      <c r="B110"/>
      <c r="C110"/>
      <c r="D110"/>
      <c r="E110"/>
      <c r="F110"/>
      <c r="G110"/>
      <c r="H110"/>
      <c r="I110"/>
    </row>
    <row r="111" spans="1:9" ht="12.75">
      <c r="A111"/>
      <c r="B111"/>
      <c r="C111"/>
      <c r="D111"/>
      <c r="E111"/>
      <c r="F111"/>
      <c r="G111"/>
      <c r="H111"/>
      <c r="I111"/>
    </row>
    <row r="112" spans="1:9" ht="12.75">
      <c r="A112"/>
      <c r="B112"/>
      <c r="C112"/>
      <c r="D112"/>
      <c r="E112"/>
      <c r="F112"/>
      <c r="G112"/>
      <c r="H112"/>
      <c r="I112"/>
    </row>
    <row r="113" spans="1:9" ht="15">
      <c r="A113" s="32"/>
      <c r="B113"/>
      <c r="C113"/>
      <c r="D113"/>
      <c r="E113"/>
      <c r="F113"/>
      <c r="G113"/>
      <c r="H113"/>
      <c r="I113"/>
    </row>
  </sheetData>
  <printOptions/>
  <pageMargins left="0.6692913385826772" right="0.5118110236220472" top="0.7086614173228347" bottom="0.5905511811023623" header="0.2755905511811024" footer="0.2755905511811024"/>
  <pageSetup fitToHeight="0" fitToWidth="1" horizontalDpi="360" verticalDpi="360" orientation="portrait" paperSize="9" scale="65" r:id="rId1"/>
  <headerFooter alignWithMargins="0">
    <oddHeader>&amp;LÅHUS GLASS AB</oddHead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Åhusglass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</dc:creator>
  <cp:keywords/>
  <dc:description/>
  <cp:lastModifiedBy>ANN</cp:lastModifiedBy>
  <cp:lastPrinted>2002-02-08T07:59:28Z</cp:lastPrinted>
  <dcterms:created xsi:type="dcterms:W3CDTF">2000-10-22T15:02:17Z</dcterms:created>
  <dcterms:modified xsi:type="dcterms:W3CDTF">2002-02-08T08:00:42Z</dcterms:modified>
  <cp:category/>
  <cp:version/>
  <cp:contentType/>
  <cp:contentStatus/>
</cp:coreProperties>
</file>