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270" windowHeight="4695" tabRatio="940" activeTab="0"/>
  </bookViews>
  <sheets>
    <sheet name="Consolidated IS &amp; BS" sheetId="1" r:id="rId1"/>
    <sheet name="Cash Flow Statement" sheetId="2" r:id="rId2"/>
    <sheet name="Sales &amp; op. earnings" sheetId="3" r:id="rId3"/>
    <sheet name="Grp. finacial summary" sheetId="4" r:id="rId4"/>
    <sheet name="Consolidated IS &amp; BS, Euro" sheetId="5" r:id="rId5"/>
  </sheets>
  <definedNames>
    <definedName name="_xlnm.Print_Area" localSheetId="0">'Consolidated IS &amp; BS'!$A$1:$F$39</definedName>
    <definedName name="_xlnm.Print_Area" localSheetId="4">'Consolidated IS &amp; BS, Euro'!$A$1:$F$40</definedName>
    <definedName name="_xlnm.Print_Area" localSheetId="3">'Grp. finacial summary'!$A$1:$I$41</definedName>
    <definedName name="_xlnm.Print_Area" localSheetId="2">'Sales &amp; op. earnings'!$A$1:$J$31</definedName>
  </definedNames>
  <calcPr fullCalcOnLoad="1"/>
</workbook>
</file>

<file path=xl/sharedStrings.xml><?xml version="1.0" encoding="utf-8"?>
<sst xmlns="http://schemas.openxmlformats.org/spreadsheetml/2006/main" count="271" uniqueCount="179">
  <si>
    <t>CARDO AB</t>
  </si>
  <si>
    <t>Consolidated income statement in brief</t>
  </si>
  <si>
    <t>Whole year</t>
  </si>
  <si>
    <t>SEK million</t>
  </si>
  <si>
    <t>Invoiced sales</t>
  </si>
  <si>
    <t>Cost of goods sold</t>
  </si>
  <si>
    <t>Gross earnings</t>
  </si>
  <si>
    <t>Selling and administrative expenses</t>
  </si>
  <si>
    <t>Other operating income and expenses - net</t>
  </si>
  <si>
    <t>1)</t>
  </si>
  <si>
    <t>Financial items</t>
  </si>
  <si>
    <t>2)</t>
  </si>
  <si>
    <t>Tax</t>
  </si>
  <si>
    <t>Minority share</t>
  </si>
  <si>
    <t>Net earnings for the year</t>
  </si>
  <si>
    <t xml:space="preserve">   Whereof goodwill</t>
  </si>
  <si>
    <t>Consolidated balance sheet in brief</t>
  </si>
  <si>
    <t>Assets</t>
  </si>
  <si>
    <t>Intangible fixed assets</t>
  </si>
  <si>
    <t>Tangible fixed assets</t>
  </si>
  <si>
    <t>Financial fixed assets</t>
  </si>
  <si>
    <t>Inventories</t>
  </si>
  <si>
    <t>Current receivables</t>
  </si>
  <si>
    <t>Short-term investments, cash and bank balances</t>
  </si>
  <si>
    <t>Total assets</t>
  </si>
  <si>
    <t>Equity and liabilities</t>
  </si>
  <si>
    <t>Equity</t>
  </si>
  <si>
    <t>Minority interest</t>
  </si>
  <si>
    <t>Interest bearing provisions and liabilities</t>
  </si>
  <si>
    <t>Non-interest bearing provisions and liabilities</t>
  </si>
  <si>
    <t>Total equity and liabilities</t>
  </si>
  <si>
    <t>Consolidated cash flow statement in brief</t>
  </si>
  <si>
    <t>SEK Million</t>
  </si>
  <si>
    <t>Earnings after financial items</t>
  </si>
  <si>
    <t>-</t>
  </si>
  <si>
    <t>Depreciation</t>
  </si>
  <si>
    <t>Funds generated by operations</t>
  </si>
  <si>
    <t>Change in working capital</t>
  </si>
  <si>
    <t>Cash flow from operations before tax</t>
  </si>
  <si>
    <t>Tax paid</t>
  </si>
  <si>
    <t>Cash flow from operations after tax</t>
  </si>
  <si>
    <t>Investments in intangible and tangible assets</t>
  </si>
  <si>
    <t>Disposal of intangible and tangible assets</t>
  </si>
  <si>
    <t>Acquisitions and disposals, shares and participations</t>
  </si>
  <si>
    <t>Change in long-term receivables</t>
  </si>
  <si>
    <t>Cash flow from investments</t>
  </si>
  <si>
    <t>Change in interest bearing provisions and liabilities</t>
  </si>
  <si>
    <t>Dividend to shareholders</t>
  </si>
  <si>
    <t>Cash flow from financing</t>
  </si>
  <si>
    <t>Net cash flow effect on liquid funds</t>
  </si>
  <si>
    <t>Change in net interest bearing debt</t>
  </si>
  <si>
    <t>Interest</t>
  </si>
  <si>
    <t>bearing</t>
  </si>
  <si>
    <t>Net</t>
  </si>
  <si>
    <t>Liquid</t>
  </si>
  <si>
    <t>interest</t>
  </si>
  <si>
    <t>funds</t>
  </si>
  <si>
    <t>bearing debt</t>
  </si>
  <si>
    <t>Opening balance</t>
  </si>
  <si>
    <t>Cash flow for the period</t>
  </si>
  <si>
    <t>Translation difference</t>
  </si>
  <si>
    <t>Closing balance</t>
  </si>
  <si>
    <t>Invoiced sales by business area</t>
  </si>
  <si>
    <t>Cardo Door</t>
  </si>
  <si>
    <t>Cardo Pump</t>
  </si>
  <si>
    <t>Cardo Rail</t>
  </si>
  <si>
    <r>
      <t xml:space="preserve">Other items </t>
    </r>
    <r>
      <rPr>
        <vertAlign val="superscript"/>
        <sz val="11"/>
        <rFont val="Arial"/>
        <family val="2"/>
      </rPr>
      <t>1)</t>
    </r>
  </si>
  <si>
    <t>Earnings by business area</t>
  </si>
  <si>
    <t>Operating earnings</t>
  </si>
  <si>
    <t xml:space="preserve">  Cardo Door</t>
  </si>
  <si>
    <t xml:space="preserve">  Cardo Pump</t>
  </si>
  <si>
    <t xml:space="preserve">  Cardo Rail</t>
  </si>
  <si>
    <r>
      <t xml:space="preserve">  Other items </t>
    </r>
    <r>
      <rPr>
        <vertAlign val="superscript"/>
        <sz val="11"/>
        <rFont val="Arial"/>
        <family val="2"/>
      </rPr>
      <t>1)</t>
    </r>
  </si>
  <si>
    <t>3)</t>
  </si>
  <si>
    <t>Minority share in earnings after</t>
  </si>
  <si>
    <t>financial items to be added/deducted</t>
  </si>
  <si>
    <t>Earnings after financial items and</t>
  </si>
  <si>
    <t>minority share</t>
  </si>
  <si>
    <r>
      <t xml:space="preserve">1)  </t>
    </r>
    <r>
      <rPr>
        <sz val="9"/>
        <rFont val="Arial"/>
        <family val="2"/>
      </rPr>
      <t>Made up of the parent company, other central units and Group adjustments.</t>
    </r>
  </si>
  <si>
    <t xml:space="preserve">   Invoiced sales during 1999 relate to Tebel and Group adjustments.</t>
  </si>
  <si>
    <r>
      <t xml:space="preserve">2)  </t>
    </r>
    <r>
      <rPr>
        <sz val="9"/>
        <rFont val="Arial"/>
        <family val="2"/>
      </rPr>
      <t>Including write-down by SEK 85 million of assets attributable to Tebel.</t>
    </r>
  </si>
  <si>
    <r>
      <t xml:space="preserve">3)  </t>
    </r>
    <r>
      <rPr>
        <sz val="9"/>
        <rFont val="Arial"/>
        <family val="2"/>
      </rPr>
      <t>Including capital gain of SEK 233 million relating to sale of shares in AAE.</t>
    </r>
  </si>
  <si>
    <t>Group financial summary</t>
  </si>
  <si>
    <t>Amounts in SEK million unless otherwise stated</t>
  </si>
  <si>
    <t>Earnings after financial items and minority share</t>
  </si>
  <si>
    <t>Operating margin, %</t>
  </si>
  <si>
    <t>10.2</t>
  </si>
  <si>
    <t>7.1</t>
  </si>
  <si>
    <t>5.9</t>
  </si>
  <si>
    <t>Profit margin, %</t>
  </si>
  <si>
    <t>6.3</t>
  </si>
  <si>
    <t>7.3</t>
  </si>
  <si>
    <t>Interest cover, times</t>
  </si>
  <si>
    <t>9.9</t>
  </si>
  <si>
    <t>6.2</t>
  </si>
  <si>
    <t>Investments, gross</t>
  </si>
  <si>
    <t>Degree of self-financing, %</t>
  </si>
  <si>
    <t>Fixed assets</t>
  </si>
  <si>
    <t>Current assets</t>
  </si>
  <si>
    <t>Average capital employed</t>
  </si>
  <si>
    <t>Net interest bearing debt</t>
  </si>
  <si>
    <t>Turnover of capital employed, times</t>
  </si>
  <si>
    <t>2.66</t>
  </si>
  <si>
    <t>2.37</t>
  </si>
  <si>
    <t>2.18</t>
  </si>
  <si>
    <t>Return on capital employed, %</t>
  </si>
  <si>
    <t>30.0</t>
  </si>
  <si>
    <t>18.0</t>
  </si>
  <si>
    <t>18.9</t>
  </si>
  <si>
    <t>Return on equity, %</t>
  </si>
  <si>
    <t>27.4</t>
  </si>
  <si>
    <t>20.6</t>
  </si>
  <si>
    <t>Equity ratio, %</t>
  </si>
  <si>
    <t>42.4</t>
  </si>
  <si>
    <t>35.8</t>
  </si>
  <si>
    <t>32.2</t>
  </si>
  <si>
    <t>Debt/equity ratio, times</t>
  </si>
  <si>
    <t>0.4</t>
  </si>
  <si>
    <t>0.8</t>
  </si>
  <si>
    <t>1.0</t>
  </si>
  <si>
    <t>Net debt/equity ratio, times</t>
  </si>
  <si>
    <t>0.2</t>
  </si>
  <si>
    <t>0.7</t>
  </si>
  <si>
    <t>Average number of employees</t>
  </si>
  <si>
    <t>Per share data</t>
  </si>
  <si>
    <t xml:space="preserve">Earnings (after full tax), SEK </t>
  </si>
  <si>
    <t>15.13</t>
  </si>
  <si>
    <t>11.58</t>
  </si>
  <si>
    <t>14.62</t>
  </si>
  <si>
    <t>Dividend for the financial year, SEK</t>
  </si>
  <si>
    <t>4.75</t>
  </si>
  <si>
    <t>5.00</t>
  </si>
  <si>
    <t xml:space="preserve"> -</t>
  </si>
  <si>
    <t>Equity, SEK</t>
  </si>
  <si>
    <t>62.21</t>
  </si>
  <si>
    <t>68.58</t>
  </si>
  <si>
    <t>79.09</t>
  </si>
  <si>
    <t>Cash flow from operations after tax, SEK</t>
  </si>
  <si>
    <t>14.97</t>
  </si>
  <si>
    <t>8.33</t>
  </si>
  <si>
    <t>14.50</t>
  </si>
  <si>
    <t>Number of shares, thousand</t>
  </si>
  <si>
    <t>Consolidated income statement in brief translated into euros</t>
  </si>
  <si>
    <t>EUR million</t>
  </si>
  <si>
    <t>Consolidated balance sheet in brief translated into euros</t>
  </si>
  <si>
    <t>Translation rates for SEK to EUR (closing day rates)</t>
  </si>
  <si>
    <t>31-12-1999</t>
  </si>
  <si>
    <t>Acquisitions and disposals of companies</t>
  </si>
  <si>
    <t>Capital contribution from minority owner</t>
  </si>
  <si>
    <t>disposed companies</t>
  </si>
  <si>
    <t>Net interest bearing debt in acquired and</t>
  </si>
  <si>
    <t xml:space="preserve">   increased utilization of tax equalisation rights.</t>
  </si>
  <si>
    <t>Translation rates for SEK to EUR (average rates)</t>
  </si>
  <si>
    <r>
      <t xml:space="preserve">Operating earnings </t>
    </r>
    <r>
      <rPr>
        <b/>
        <vertAlign val="superscript"/>
        <sz val="12"/>
        <rFont val="Arial"/>
        <family val="2"/>
      </rPr>
      <t>2)</t>
    </r>
  </si>
  <si>
    <r>
      <t xml:space="preserve">Earnings after financial items </t>
    </r>
    <r>
      <rPr>
        <b/>
        <vertAlign val="superscript"/>
        <sz val="12"/>
        <rFont val="Arial"/>
        <family val="2"/>
      </rPr>
      <t>3)</t>
    </r>
  </si>
  <si>
    <t>4)</t>
  </si>
  <si>
    <r>
      <t xml:space="preserve">2) </t>
    </r>
    <r>
      <rPr>
        <sz val="9"/>
        <rFont val="Arial"/>
        <family val="2"/>
      </rPr>
      <t>Operating earnings have been charged with depreciation amounting to</t>
    </r>
  </si>
  <si>
    <r>
      <t xml:space="preserve">3) </t>
    </r>
    <r>
      <rPr>
        <sz val="9"/>
        <rFont val="Arial"/>
        <family val="2"/>
      </rPr>
      <t>Earnings after financial items and minority share amount to</t>
    </r>
  </si>
  <si>
    <r>
      <t xml:space="preserve">4) </t>
    </r>
    <r>
      <rPr>
        <sz val="9"/>
        <rFont val="Arial"/>
        <family val="2"/>
      </rPr>
      <t>The tax rate for the year 2000 is expected to amount to 28% owing to</t>
    </r>
  </si>
  <si>
    <r>
      <t xml:space="preserve">1) </t>
    </r>
    <r>
      <rPr>
        <sz val="9"/>
        <rFont val="Arial"/>
        <family val="2"/>
      </rPr>
      <t>Including pension refund of SEK 69 million.</t>
    </r>
  </si>
  <si>
    <t>Pension refund</t>
  </si>
  <si>
    <r>
      <t xml:space="preserve">1) </t>
    </r>
    <r>
      <rPr>
        <sz val="9"/>
        <rFont val="Arial"/>
        <family val="2"/>
      </rPr>
      <t>Including pension refund of EUR 8.2 million.</t>
    </r>
  </si>
  <si>
    <t xml:space="preserve">    January-September</t>
  </si>
  <si>
    <t>30-09-2000</t>
  </si>
  <si>
    <t>30-09-1999</t>
  </si>
  <si>
    <t>Change in interest bearing assets</t>
  </si>
  <si>
    <t>assets,</t>
  </si>
  <si>
    <t>provisions and</t>
  </si>
  <si>
    <t>liabilities, net</t>
  </si>
  <si>
    <t xml:space="preserve">         January-September</t>
  </si>
  <si>
    <t>January-September</t>
  </si>
  <si>
    <t>5)</t>
  </si>
  <si>
    <r>
      <t xml:space="preserve">5)  </t>
    </r>
    <r>
      <rPr>
        <sz val="9"/>
        <rFont val="Arial"/>
        <family val="2"/>
      </rPr>
      <t>Including pension refund of SEK 69 million.</t>
    </r>
  </si>
  <si>
    <r>
      <t xml:space="preserve">4)  </t>
    </r>
    <r>
      <rPr>
        <sz val="9"/>
        <rFont val="Arial"/>
        <family val="2"/>
      </rPr>
      <t>Including a reversed warranty provision of SEK 38 million made during a previous year.</t>
    </r>
  </si>
  <si>
    <t xml:space="preserve">  January-September</t>
  </si>
  <si>
    <t xml:space="preserve">   after tax amounts to SEK 14.60 ( 14.74).</t>
  </si>
  <si>
    <r>
      <t>1)</t>
    </r>
    <r>
      <rPr>
        <sz val="9"/>
        <rFont val="Arial"/>
        <family val="2"/>
      </rPr>
      <t xml:space="preserve"> Based on 12-month moving totals.</t>
    </r>
  </si>
  <si>
    <r>
      <t>2)</t>
    </r>
    <r>
      <rPr>
        <sz val="9"/>
        <rFont val="Arial"/>
        <family val="2"/>
      </rPr>
      <t xml:space="preserve"> Number of employees at the end of the period.</t>
    </r>
  </si>
  <si>
    <r>
      <t xml:space="preserve">3) </t>
    </r>
    <r>
      <rPr>
        <sz val="9"/>
        <rFont val="Arial"/>
        <family val="2"/>
      </rPr>
      <t>Adjusted for effects of exchange rate movements on change in working capital, cash flow from operations</t>
    </r>
  </si>
</sst>
</file>

<file path=xl/styles.xml><?xml version="1.0" encoding="utf-8"?>
<styleSheet xmlns="http://schemas.openxmlformats.org/spreadsheetml/2006/main">
  <numFmts count="3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;&quot;-&quot;#,##0.0"/>
    <numFmt numFmtId="165" formatCode="0\:00;&quot;-&quot;0\:00"/>
    <numFmt numFmtId="166" formatCode="#\.\ ##0"/>
    <numFmt numFmtId="167" formatCode="#,##0;&quot;-&quot;#,##0"/>
    <numFmt numFmtId="168" formatCode="#.##0"/>
    <numFmt numFmtId="169" formatCode="#,##0.00;&quot;-&quot;#,##0.00"/>
    <numFmt numFmtId="170" formatCode="#.##0.00;&quot;-&quot;#.##0.00"/>
    <numFmt numFmtId="171" formatCode="#.##0.000;&quot;-&quot;#.##0.000"/>
    <numFmt numFmtId="172" formatCode="#.##0.00"/>
    <numFmt numFmtId="173" formatCode="#,##0.0"/>
    <numFmt numFmtId="174" formatCode="#.##0.0"/>
    <numFmt numFmtId="175" formatCode="#.##0."/>
    <numFmt numFmtId="176" formatCode="#.##"/>
    <numFmt numFmtId="177" formatCode="#.#"/>
    <numFmt numFmtId="178" formatCode="#"/>
    <numFmt numFmtId="179" formatCode="#.0"/>
    <numFmt numFmtId="180" formatCode="#\.0"/>
    <numFmt numFmtId="181" formatCode="###\.0"/>
    <numFmt numFmtId="182" formatCode="#\ ##0\.0"/>
    <numFmt numFmtId="183" formatCode="#.0\ ##0\.0"/>
    <numFmt numFmtId="184" formatCode="#.\ ##0\.0"/>
    <numFmt numFmtId="185" formatCode=".\ ##0\.0000000000000000000000000000000000000000000000;00000000"/>
    <numFmt numFmtId="186" formatCode=".\ ##0\.0000000000000000000000000000000000000000000000;"/>
    <numFmt numFmtId="187" formatCode="0.0"/>
    <numFmt numFmtId="188" formatCode="###.0\.0"/>
    <numFmt numFmtId="189" formatCode="###.\.0"/>
    <numFmt numFmtId="190" formatCode="#,##0.00_ ;\-#,##0.00\ "/>
    <numFmt numFmtId="191" formatCode="0\:00;0\:00"/>
    <numFmt numFmtId="192" formatCode="#,##0.000"/>
    <numFmt numFmtId="193" formatCode="#,##0.000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9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vertAlign val="superscript"/>
      <sz val="11"/>
      <name val="Arial"/>
      <family val="2"/>
    </font>
    <font>
      <b/>
      <i/>
      <sz val="11"/>
      <name val="Arial"/>
      <family val="2"/>
    </font>
    <font>
      <i/>
      <sz val="9"/>
      <name val="Arial"/>
      <family val="0"/>
    </font>
    <font>
      <b/>
      <vertAlign val="superscript"/>
      <sz val="11"/>
      <name val="Arial"/>
      <family val="0"/>
    </font>
    <font>
      <b/>
      <vertAlign val="superscript"/>
      <sz val="12"/>
      <name val="Arial"/>
      <family val="2"/>
    </font>
    <font>
      <i/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37" fontId="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0" fontId="0" fillId="0" borderId="0" xfId="0" applyFont="1" applyAlignment="1">
      <alignment/>
    </xf>
    <xf numFmtId="37" fontId="7" fillId="0" borderId="1" xfId="0" applyNumberFormat="1" applyFont="1" applyBorder="1" applyAlignment="1">
      <alignment/>
    </xf>
    <xf numFmtId="37" fontId="6" fillId="0" borderId="1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left" vertical="top"/>
    </xf>
    <xf numFmtId="37" fontId="10" fillId="0" borderId="0" xfId="0" applyNumberFormat="1" applyFont="1" applyAlignment="1">
      <alignment horizontal="center" vertical="top"/>
    </xf>
    <xf numFmtId="164" fontId="8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5" fillId="0" borderId="1" xfId="0" applyNumberFormat="1" applyFont="1" applyBorder="1" applyAlignment="1">
      <alignment horizontal="left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0" fillId="0" borderId="2" xfId="0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7" fontId="12" fillId="0" borderId="0" xfId="0" applyNumberFormat="1" applyFont="1" applyAlignment="1">
      <alignment/>
    </xf>
    <xf numFmtId="3" fontId="0" fillId="0" borderId="0" xfId="0" applyNumberFormat="1" applyFont="1" applyAlignment="1" quotePrefix="1">
      <alignment horizontal="right"/>
    </xf>
    <xf numFmtId="167" fontId="0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7" fontId="4" fillId="0" borderId="0" xfId="0" applyNumberFormat="1" applyFont="1" applyAlignment="1">
      <alignment horizontal="left" vertical="top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7" fontId="12" fillId="0" borderId="0" xfId="0" applyNumberFormat="1" applyFont="1" applyAlignment="1" quotePrefix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37" fontId="12" fillId="0" borderId="0" xfId="0" applyNumberFormat="1" applyFont="1" applyAlignment="1">
      <alignment vertical="center"/>
    </xf>
    <xf numFmtId="165" fontId="4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2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37" fontId="13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37" fontId="6" fillId="0" borderId="0" xfId="0" applyNumberFormat="1" applyFont="1" applyAlignment="1">
      <alignment vertical="center" textRotation="180"/>
    </xf>
    <xf numFmtId="164" fontId="0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37" fontId="12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37" fontId="4" fillId="0" borderId="0" xfId="0" applyNumberFormat="1" applyFont="1" applyAlignment="1">
      <alignment horizontal="right"/>
    </xf>
    <xf numFmtId="0" fontId="15" fillId="0" borderId="0" xfId="0" applyFont="1" applyBorder="1" applyAlignment="1">
      <alignment horizontal="left"/>
    </xf>
    <xf numFmtId="37" fontId="16" fillId="0" borderId="0" xfId="0" applyNumberFormat="1" applyFont="1" applyAlignment="1">
      <alignment/>
    </xf>
    <xf numFmtId="37" fontId="17" fillId="0" borderId="0" xfId="0" applyNumberFormat="1" applyFont="1" applyAlignment="1">
      <alignment horizontal="centerContinuous" vertical="center"/>
    </xf>
    <xf numFmtId="0" fontId="13" fillId="0" borderId="3" xfId="0" applyFont="1" applyBorder="1" applyAlignment="1">
      <alignment horizontal="left"/>
    </xf>
    <xf numFmtId="3" fontId="0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0" fillId="0" borderId="2" xfId="0" applyNumberFormat="1" applyFont="1" applyBorder="1" applyAlignment="1" quotePrefix="1">
      <alignment vertical="center"/>
    </xf>
    <xf numFmtId="3" fontId="1" fillId="0" borderId="2" xfId="0" applyNumberFormat="1" applyFont="1" applyBorder="1" applyAlignment="1" quotePrefix="1">
      <alignment vertical="center"/>
    </xf>
    <xf numFmtId="0" fontId="0" fillId="0" borderId="0" xfId="0" applyFont="1" applyAlignment="1">
      <alignment vertical="justify"/>
    </xf>
    <xf numFmtId="0" fontId="15" fillId="0" borderId="0" xfId="0" applyFont="1" applyAlignment="1">
      <alignment horizontal="left"/>
    </xf>
    <xf numFmtId="37" fontId="4" fillId="0" borderId="0" xfId="0" applyNumberFormat="1" applyFont="1" applyBorder="1" applyAlignment="1" quotePrefix="1">
      <alignment vertical="center"/>
    </xf>
    <xf numFmtId="0" fontId="14" fillId="0" borderId="1" xfId="0" applyNumberFormat="1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Continuous"/>
    </xf>
    <xf numFmtId="0" fontId="0" fillId="0" borderId="4" xfId="0" applyFont="1" applyBorder="1" applyAlignment="1">
      <alignment horizontal="right"/>
    </xf>
    <xf numFmtId="0" fontId="0" fillId="0" borderId="3" xfId="0" applyNumberFormat="1" applyFont="1" applyBorder="1" applyAlignment="1">
      <alignment horizontal="left"/>
    </xf>
    <xf numFmtId="0" fontId="0" fillId="0" borderId="3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13" fillId="0" borderId="3" xfId="0" applyFont="1" applyBorder="1" applyAlignment="1">
      <alignment/>
    </xf>
    <xf numFmtId="3" fontId="13" fillId="0" borderId="3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3" fontId="13" fillId="0" borderId="3" xfId="0" applyNumberFormat="1" applyFont="1" applyBorder="1" applyAlignment="1">
      <alignment horizontal="right"/>
    </xf>
    <xf numFmtId="0" fontId="14" fillId="0" borderId="1" xfId="0" applyFont="1" applyBorder="1" applyAlignment="1">
      <alignment horizontal="left"/>
    </xf>
    <xf numFmtId="37" fontId="14" fillId="0" borderId="0" xfId="0" applyNumberFormat="1" applyFont="1" applyBorder="1" applyAlignment="1">
      <alignment horizontal="left" vertical="top"/>
    </xf>
    <xf numFmtId="0" fontId="14" fillId="0" borderId="0" xfId="0" applyNumberFormat="1" applyFont="1" applyBorder="1" applyAlignment="1">
      <alignment horizontal="left"/>
    </xf>
    <xf numFmtId="0" fontId="0" fillId="0" borderId="5" xfId="0" applyNumberFormat="1" applyFont="1" applyBorder="1" applyAlignment="1">
      <alignment horizontal="left" vertical="center"/>
    </xf>
    <xf numFmtId="14" fontId="0" fillId="0" borderId="3" xfId="0" applyNumberFormat="1" applyFont="1" applyBorder="1" applyAlignment="1">
      <alignment horizontal="right" vertical="center"/>
    </xf>
    <xf numFmtId="37" fontId="7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14" fillId="0" borderId="3" xfId="0" applyFont="1" applyBorder="1" applyAlignment="1">
      <alignment/>
    </xf>
    <xf numFmtId="0" fontId="19" fillId="0" borderId="0" xfId="0" applyFont="1" applyAlignment="1">
      <alignment/>
    </xf>
    <xf numFmtId="0" fontId="14" fillId="0" borderId="1" xfId="0" applyFont="1" applyBorder="1" applyAlignment="1">
      <alignment/>
    </xf>
    <xf numFmtId="0" fontId="13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2" xfId="0" applyNumberFormat="1" applyFont="1" applyBorder="1" applyAlignment="1">
      <alignment/>
    </xf>
    <xf numFmtId="0" fontId="4" fillId="0" borderId="2" xfId="0" applyNumberFormat="1" applyFont="1" applyBorder="1" applyAlignment="1">
      <alignment/>
    </xf>
    <xf numFmtId="3" fontId="13" fillId="0" borderId="0" xfId="0" applyNumberFormat="1" applyFont="1" applyAlignment="1">
      <alignment horizontal="right"/>
    </xf>
    <xf numFmtId="0" fontId="20" fillId="0" borderId="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2" xfId="0" applyFont="1" applyBorder="1" applyAlignment="1" quotePrefix="1">
      <alignment horizontal="left"/>
    </xf>
    <xf numFmtId="0" fontId="0" fillId="0" borderId="4" xfId="0" applyFont="1" applyBorder="1" applyAlignment="1">
      <alignment/>
    </xf>
    <xf numFmtId="0" fontId="23" fillId="0" borderId="0" xfId="0" applyFont="1" applyAlignment="1">
      <alignment/>
    </xf>
    <xf numFmtId="3" fontId="13" fillId="0" borderId="0" xfId="0" applyNumberFormat="1" applyFont="1" applyAlignment="1">
      <alignment/>
    </xf>
    <xf numFmtId="0" fontId="23" fillId="0" borderId="3" xfId="0" applyFont="1" applyBorder="1" applyAlignment="1">
      <alignment/>
    </xf>
    <xf numFmtId="3" fontId="13" fillId="0" borderId="3" xfId="0" applyNumberFormat="1" applyFont="1" applyBorder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Border="1" applyAlignment="1">
      <alignment/>
    </xf>
    <xf numFmtId="0" fontId="13" fillId="0" borderId="3" xfId="0" applyFont="1" applyBorder="1" applyAlignment="1">
      <alignment/>
    </xf>
    <xf numFmtId="0" fontId="23" fillId="0" borderId="0" xfId="0" applyFont="1" applyAlignment="1">
      <alignment horizontal="left"/>
    </xf>
    <xf numFmtId="3" fontId="13" fillId="0" borderId="3" xfId="0" applyNumberFormat="1" applyFont="1" applyBorder="1" applyAlignment="1">
      <alignment horizontal="right"/>
    </xf>
    <xf numFmtId="0" fontId="23" fillId="0" borderId="3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3" fontId="14" fillId="0" borderId="3" xfId="0" applyNumberFormat="1" applyFont="1" applyBorder="1" applyAlignment="1">
      <alignment horizontal="right"/>
    </xf>
    <xf numFmtId="0" fontId="1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13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14" fillId="0" borderId="6" xfId="0" applyNumberFormat="1" applyFont="1" applyBorder="1" applyAlignment="1">
      <alignment/>
    </xf>
    <xf numFmtId="3" fontId="14" fillId="0" borderId="6" xfId="0" applyNumberFormat="1" applyFont="1" applyBorder="1" applyAlignment="1">
      <alignment/>
    </xf>
    <xf numFmtId="0" fontId="11" fillId="0" borderId="0" xfId="0" applyFont="1" applyAlignment="1">
      <alignment/>
    </xf>
    <xf numFmtId="173" fontId="13" fillId="0" borderId="0" xfId="0" applyNumberFormat="1" applyFont="1" applyAlignment="1">
      <alignment/>
    </xf>
    <xf numFmtId="173" fontId="13" fillId="0" borderId="3" xfId="0" applyNumberFormat="1" applyFont="1" applyBorder="1" applyAlignment="1">
      <alignment/>
    </xf>
    <xf numFmtId="173" fontId="14" fillId="0" borderId="0" xfId="0" applyNumberFormat="1" applyFont="1" applyAlignment="1">
      <alignment/>
    </xf>
    <xf numFmtId="173" fontId="13" fillId="0" borderId="0" xfId="0" applyNumberFormat="1" applyFont="1" applyBorder="1" applyAlignment="1">
      <alignment/>
    </xf>
    <xf numFmtId="173" fontId="13" fillId="0" borderId="0" xfId="0" applyNumberFormat="1" applyFont="1" applyAlignment="1" quotePrefix="1">
      <alignment horizontal="right"/>
    </xf>
    <xf numFmtId="173" fontId="13" fillId="0" borderId="3" xfId="0" applyNumberFormat="1" applyFont="1" applyBorder="1" applyAlignment="1">
      <alignment horizontal="right"/>
    </xf>
    <xf numFmtId="173" fontId="14" fillId="0" borderId="1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14" fillId="0" borderId="3" xfId="0" applyNumberFormat="1" applyFont="1" applyBorder="1" applyAlignment="1">
      <alignment/>
    </xf>
    <xf numFmtId="173" fontId="14" fillId="0" borderId="0" xfId="0" applyNumberFormat="1" applyFont="1" applyBorder="1" applyAlignment="1">
      <alignment/>
    </xf>
    <xf numFmtId="187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187" fontId="1" fillId="0" borderId="0" xfId="0" applyNumberFormat="1" applyFont="1" applyAlignment="1">
      <alignment horizontal="right"/>
    </xf>
    <xf numFmtId="0" fontId="11" fillId="0" borderId="0" xfId="0" applyFont="1" applyBorder="1" applyAlignment="1">
      <alignment/>
    </xf>
    <xf numFmtId="0" fontId="18" fillId="0" borderId="0" xfId="0" applyFont="1" applyBorder="1" applyAlignment="1">
      <alignment/>
    </xf>
    <xf numFmtId="173" fontId="13" fillId="0" borderId="0" xfId="0" applyNumberFormat="1" applyFont="1" applyAlignment="1">
      <alignment horizontal="right"/>
    </xf>
    <xf numFmtId="37" fontId="0" fillId="0" borderId="0" xfId="0" applyNumberFormat="1" applyFont="1" applyAlignment="1">
      <alignment horizontal="right"/>
    </xf>
    <xf numFmtId="37" fontId="0" fillId="0" borderId="3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13" fillId="0" borderId="0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vertical="center"/>
    </xf>
    <xf numFmtId="37" fontId="12" fillId="0" borderId="0" xfId="0" applyNumberFormat="1" applyFont="1" applyBorder="1" applyAlignment="1">
      <alignment vertical="center"/>
    </xf>
    <xf numFmtId="193" fontId="11" fillId="0" borderId="0" xfId="0" applyNumberFormat="1" applyFont="1" applyBorder="1" applyAlignment="1">
      <alignment horizontal="right"/>
    </xf>
    <xf numFmtId="173" fontId="18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73" fontId="18" fillId="0" borderId="3" xfId="0" applyNumberFormat="1" applyFont="1" applyBorder="1" applyAlignment="1">
      <alignment horizontal="right"/>
    </xf>
    <xf numFmtId="0" fontId="6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0" fontId="14" fillId="0" borderId="1" xfId="0" applyNumberFormat="1" applyFont="1" applyBorder="1" applyAlignment="1" applyProtection="1">
      <alignment horizontal="left"/>
      <protection/>
    </xf>
    <xf numFmtId="37" fontId="7" fillId="0" borderId="1" xfId="0" applyNumberFormat="1" applyFont="1" applyBorder="1" applyAlignment="1" applyProtection="1">
      <alignment/>
      <protection/>
    </xf>
    <xf numFmtId="37" fontId="6" fillId="0" borderId="1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 horizontal="centerContinuous"/>
      <protection/>
    </xf>
    <xf numFmtId="0" fontId="0" fillId="0" borderId="0" xfId="0" applyFont="1" applyBorder="1" applyAlignment="1" applyProtection="1">
      <alignment horizontal="centerContinuous"/>
      <protection/>
    </xf>
    <xf numFmtId="0" fontId="0" fillId="0" borderId="4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0" fillId="0" borderId="3" xfId="0" applyNumberFormat="1" applyFont="1" applyBorder="1" applyAlignment="1" applyProtection="1">
      <alignment horizontal="left"/>
      <protection/>
    </xf>
    <xf numFmtId="0" fontId="0" fillId="0" borderId="3" xfId="0" applyNumberFormat="1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3" fontId="13" fillId="0" borderId="0" xfId="0" applyNumberFormat="1" applyFont="1" applyAlignment="1" applyProtection="1">
      <alignment/>
      <protection/>
    </xf>
    <xf numFmtId="3" fontId="13" fillId="0" borderId="0" xfId="0" applyNumberFormat="1" applyFont="1" applyBorder="1" applyAlignment="1" applyProtection="1">
      <alignment/>
      <protection/>
    </xf>
    <xf numFmtId="0" fontId="13" fillId="0" borderId="3" xfId="0" applyFont="1" applyBorder="1" applyAlignment="1" applyProtection="1">
      <alignment/>
      <protection/>
    </xf>
    <xf numFmtId="3" fontId="13" fillId="0" borderId="3" xfId="0" applyNumberFormat="1" applyFont="1" applyBorder="1" applyAlignment="1" applyProtection="1">
      <alignment/>
      <protection/>
    </xf>
    <xf numFmtId="3" fontId="18" fillId="0" borderId="0" xfId="0" applyNumberFormat="1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4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3" xfId="0" applyFont="1" applyBorder="1" applyAlignment="1" applyProtection="1">
      <alignment horizontal="left"/>
      <protection/>
    </xf>
    <xf numFmtId="3" fontId="18" fillId="0" borderId="3" xfId="0" applyNumberFormat="1" applyFont="1" applyBorder="1" applyAlignment="1" applyProtection="1">
      <alignment/>
      <protection/>
    </xf>
    <xf numFmtId="0" fontId="14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3" fontId="13" fillId="0" borderId="0" xfId="0" applyNumberFormat="1" applyFont="1" applyAlignment="1" applyProtection="1" quotePrefix="1">
      <alignment horizontal="right"/>
      <protection/>
    </xf>
    <xf numFmtId="3" fontId="18" fillId="0" borderId="0" xfId="0" applyNumberFormat="1" applyFont="1" applyAlignment="1" applyProtection="1">
      <alignment/>
      <protection/>
    </xf>
    <xf numFmtId="3" fontId="13" fillId="0" borderId="3" xfId="0" applyNumberFormat="1" applyFont="1" applyBorder="1" applyAlignment="1" applyProtection="1">
      <alignment horizontal="right"/>
      <protection/>
    </xf>
    <xf numFmtId="0" fontId="14" fillId="0" borderId="1" xfId="0" applyFont="1" applyBorder="1" applyAlignment="1" applyProtection="1">
      <alignment horizontal="left"/>
      <protection/>
    </xf>
    <xf numFmtId="3" fontId="14" fillId="0" borderId="1" xfId="0" applyNumberFormat="1" applyFont="1" applyBorder="1" applyAlignment="1" applyProtection="1">
      <alignment/>
      <protection/>
    </xf>
    <xf numFmtId="37" fontId="14" fillId="0" borderId="0" xfId="0" applyNumberFormat="1" applyFont="1" applyBorder="1" applyAlignment="1" applyProtection="1">
      <alignment horizontal="left" vertical="top"/>
      <protection/>
    </xf>
    <xf numFmtId="0" fontId="15" fillId="0" borderId="0" xfId="0" applyFont="1" applyBorder="1" applyAlignment="1" applyProtection="1">
      <alignment horizontal="left"/>
      <protection/>
    </xf>
    <xf numFmtId="3" fontId="0" fillId="0" borderId="0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 horizontal="left" vertical="top"/>
      <protection/>
    </xf>
    <xf numFmtId="0" fontId="11" fillId="0" borderId="0" xfId="0" applyFont="1" applyAlignment="1" applyProtection="1">
      <alignment/>
      <protection/>
    </xf>
    <xf numFmtId="0" fontId="14" fillId="0" borderId="0" xfId="0" applyNumberFormat="1" applyFont="1" applyBorder="1" applyAlignment="1" applyProtection="1">
      <alignment horizontal="left"/>
      <protection/>
    </xf>
    <xf numFmtId="0" fontId="0" fillId="0" borderId="5" xfId="0" applyNumberFormat="1" applyFont="1" applyBorder="1" applyAlignment="1" applyProtection="1">
      <alignment horizontal="left" vertical="center"/>
      <protection/>
    </xf>
    <xf numFmtId="14" fontId="0" fillId="0" borderId="3" xfId="0" applyNumberFormat="1" applyFont="1" applyBorder="1" applyAlignment="1" applyProtection="1">
      <alignment horizontal="right" vertical="center"/>
      <protection/>
    </xf>
    <xf numFmtId="37" fontId="7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14" fillId="0" borderId="3" xfId="0" applyFont="1" applyBorder="1" applyAlignment="1" applyProtection="1">
      <alignment/>
      <protection/>
    </xf>
    <xf numFmtId="3" fontId="14" fillId="0" borderId="3" xfId="0" applyNumberFormat="1" applyFont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4" fillId="0" borderId="1" xfId="0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" vertical="top"/>
      <protection/>
    </xf>
    <xf numFmtId="164" fontId="8" fillId="0" borderId="0" xfId="0" applyNumberFormat="1" applyFont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3" fontId="13" fillId="0" borderId="0" xfId="0" applyNumberFormat="1" applyFont="1" applyAlignment="1">
      <alignment horizontal="right"/>
    </xf>
    <xf numFmtId="0" fontId="0" fillId="0" borderId="1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0" borderId="0" xfId="0" applyNumberFormat="1" applyFont="1" applyBorder="1" applyAlignment="1" applyProtection="1">
      <alignment/>
      <protection/>
    </xf>
    <xf numFmtId="0" fontId="13" fillId="0" borderId="0" xfId="0" applyFont="1" applyAlignment="1" applyProtection="1">
      <alignment horizontal="centerContinuous"/>
      <protection/>
    </xf>
    <xf numFmtId="0" fontId="13" fillId="0" borderId="3" xfId="0" applyNumberFormat="1" applyFont="1" applyBorder="1" applyAlignment="1" applyProtection="1">
      <alignment/>
      <protection/>
    </xf>
    <xf numFmtId="0" fontId="14" fillId="0" borderId="3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13" fillId="0" borderId="0" xfId="0" applyFont="1" applyAlignment="1" applyProtection="1" quotePrefix="1">
      <alignment horizontal="left"/>
      <protection/>
    </xf>
    <xf numFmtId="0" fontId="13" fillId="0" borderId="0" xfId="0" applyFont="1" applyBorder="1" applyAlignment="1" applyProtection="1" quotePrefix="1">
      <alignment horizontal="left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3" xfId="0" applyNumberFormat="1" applyFont="1" applyBorder="1" applyAlignment="1" applyProtection="1">
      <alignment horizontal="right"/>
      <protection/>
    </xf>
    <xf numFmtId="0" fontId="13" fillId="0" borderId="1" xfId="0" applyFont="1" applyBorder="1" applyAlignment="1" applyProtection="1">
      <alignment/>
      <protection/>
    </xf>
    <xf numFmtId="3" fontId="13" fillId="0" borderId="1" xfId="0" applyNumberFormat="1" applyFont="1" applyBorder="1" applyAlignment="1" applyProtection="1">
      <alignment/>
      <protection/>
    </xf>
    <xf numFmtId="37" fontId="7" fillId="0" borderId="1" xfId="0" applyNumberFormat="1" applyFont="1" applyBorder="1" applyAlignment="1" applyProtection="1">
      <alignment/>
      <protection/>
    </xf>
    <xf numFmtId="0" fontId="0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" fontId="13" fillId="0" borderId="3" xfId="0" applyNumberFormat="1" applyFont="1" applyBorder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3" fontId="8" fillId="0" borderId="0" xfId="0" applyNumberFormat="1" applyFont="1" applyAlignment="1" applyProtection="1">
      <alignment/>
      <protection/>
    </xf>
    <xf numFmtId="3" fontId="8" fillId="0" borderId="0" xfId="0" applyNumberFormat="1" applyFont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8" fillId="0" borderId="3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3" fillId="0" borderId="7" xfId="0" applyFont="1" applyBorder="1" applyAlignment="1" applyProtection="1">
      <alignment horizontal="left"/>
      <protection/>
    </xf>
    <xf numFmtId="3" fontId="13" fillId="0" borderId="7" xfId="0" applyNumberFormat="1" applyFont="1" applyBorder="1" applyAlignment="1" applyProtection="1">
      <alignment/>
      <protection/>
    </xf>
    <xf numFmtId="3" fontId="14" fillId="0" borderId="7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3" fontId="13" fillId="0" borderId="0" xfId="0" applyNumberFormat="1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3" fontId="13" fillId="0" borderId="3" xfId="0" applyNumberFormat="1" applyFont="1" applyBorder="1" applyAlignment="1" applyProtection="1">
      <alignment/>
      <protection/>
    </xf>
    <xf numFmtId="0" fontId="13" fillId="0" borderId="3" xfId="0" applyFont="1" applyBorder="1" applyAlignment="1" applyProtection="1">
      <alignment/>
      <protection/>
    </xf>
    <xf numFmtId="0" fontId="14" fillId="0" borderId="3" xfId="0" applyFont="1" applyBorder="1" applyAlignment="1" applyProtection="1">
      <alignment/>
      <protection/>
    </xf>
    <xf numFmtId="0" fontId="13" fillId="0" borderId="1" xfId="0" applyFont="1" applyBorder="1" applyAlignment="1" applyProtection="1">
      <alignment horizontal="left"/>
      <protection/>
    </xf>
    <xf numFmtId="3" fontId="13" fillId="0" borderId="1" xfId="0" applyNumberFormat="1" applyFont="1" applyBorder="1" applyAlignment="1" applyProtection="1">
      <alignment/>
      <protection/>
    </xf>
    <xf numFmtId="3" fontId="14" fillId="0" borderId="1" xfId="0" applyNumberFormat="1" applyFont="1" applyBorder="1" applyAlignment="1" applyProtection="1">
      <alignment/>
      <protection/>
    </xf>
    <xf numFmtId="37" fontId="15" fillId="0" borderId="0" xfId="0" applyNumberFormat="1" applyFont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7" fontId="11" fillId="0" borderId="0" xfId="0" applyNumberFormat="1" applyFont="1" applyAlignment="1" applyProtection="1">
      <alignment/>
      <protection/>
    </xf>
    <xf numFmtId="37" fontId="4" fillId="0" borderId="2" xfId="0" applyNumberFormat="1" applyFont="1" applyBorder="1" applyAlignment="1">
      <alignment vertical="center"/>
    </xf>
    <xf numFmtId="37" fontId="12" fillId="0" borderId="0" xfId="0" applyNumberFormat="1" applyFont="1" applyAlignment="1">
      <alignment horizontal="left"/>
    </xf>
    <xf numFmtId="0" fontId="13" fillId="0" borderId="8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right"/>
      <protection/>
    </xf>
    <xf numFmtId="0" fontId="0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54.00390625" style="16" customWidth="1"/>
    <col min="2" max="2" width="10.7109375" style="3" customWidth="1"/>
    <col min="3" max="3" width="1.8515625" style="3" customWidth="1"/>
    <col min="4" max="4" width="10.7109375" style="3" customWidth="1"/>
    <col min="5" max="5" width="12.421875" style="4" customWidth="1"/>
    <col min="6" max="6" width="2.7109375" style="3" customWidth="1"/>
    <col min="7" max="16384" width="9.140625" style="5" customWidth="1"/>
  </cols>
  <sheetData>
    <row r="1" spans="1:6" ht="18">
      <c r="A1" s="163" t="s">
        <v>0</v>
      </c>
      <c r="B1" s="164"/>
      <c r="C1" s="164"/>
      <c r="D1" s="164"/>
      <c r="E1" s="165"/>
      <c r="F1" s="164"/>
    </row>
    <row r="2" spans="1:6" ht="35.25" customHeight="1" thickBot="1">
      <c r="A2" s="166" t="s">
        <v>1</v>
      </c>
      <c r="B2" s="167"/>
      <c r="C2" s="167"/>
      <c r="D2" s="167"/>
      <c r="E2" s="168"/>
      <c r="F2" s="169"/>
    </row>
    <row r="3" spans="1:6" ht="12.75" customHeight="1">
      <c r="A3" s="170"/>
      <c r="B3" s="171"/>
      <c r="C3" s="172"/>
      <c r="D3" s="173" t="s">
        <v>162</v>
      </c>
      <c r="E3" s="173" t="s">
        <v>2</v>
      </c>
      <c r="F3" s="174"/>
    </row>
    <row r="4" spans="1:6" ht="12.75" customHeight="1">
      <c r="A4" s="175" t="s">
        <v>3</v>
      </c>
      <c r="B4" s="176">
        <v>2000</v>
      </c>
      <c r="C4" s="176"/>
      <c r="D4" s="176">
        <v>1999</v>
      </c>
      <c r="E4" s="176">
        <v>1999</v>
      </c>
      <c r="F4" s="177"/>
    </row>
    <row r="5" spans="1:6" ht="17.25" customHeight="1">
      <c r="A5" s="178" t="s">
        <v>4</v>
      </c>
      <c r="B5" s="179">
        <v>6851</v>
      </c>
      <c r="C5" s="179"/>
      <c r="D5" s="179">
        <v>6748</v>
      </c>
      <c r="E5" s="179">
        <v>9489</v>
      </c>
      <c r="F5" s="180"/>
    </row>
    <row r="6" spans="1:6" ht="17.25" customHeight="1">
      <c r="A6" s="181" t="s">
        <v>5</v>
      </c>
      <c r="B6" s="182">
        <v>-4641</v>
      </c>
      <c r="C6" s="182"/>
      <c r="D6" s="182">
        <v>-4670</v>
      </c>
      <c r="E6" s="182">
        <v>-6457</v>
      </c>
      <c r="F6" s="183"/>
    </row>
    <row r="7" spans="1:6" ht="17.25" customHeight="1">
      <c r="A7" s="184" t="s">
        <v>6</v>
      </c>
      <c r="B7" s="185">
        <f>SUM(B5:B6)</f>
        <v>2210</v>
      </c>
      <c r="C7" s="185"/>
      <c r="D7" s="185">
        <f>SUM(D5:D6)</f>
        <v>2078</v>
      </c>
      <c r="E7" s="185">
        <f>SUM(E5:E6)</f>
        <v>3032</v>
      </c>
      <c r="F7" s="186"/>
    </row>
    <row r="8" spans="1:6" ht="17.25" customHeight="1">
      <c r="A8" s="187" t="s">
        <v>7</v>
      </c>
      <c r="B8" s="180">
        <v>-1689</v>
      </c>
      <c r="C8" s="180"/>
      <c r="D8" s="180">
        <v>-1580</v>
      </c>
      <c r="E8" s="180">
        <v>-2176</v>
      </c>
      <c r="F8" s="180"/>
    </row>
    <row r="9" spans="1:6" ht="17.25" customHeight="1">
      <c r="A9" s="188" t="s">
        <v>8</v>
      </c>
      <c r="B9" s="182">
        <v>8</v>
      </c>
      <c r="C9" s="189" t="s">
        <v>9</v>
      </c>
      <c r="D9" s="182">
        <v>-57</v>
      </c>
      <c r="E9" s="182">
        <v>-73</v>
      </c>
      <c r="F9" s="183"/>
    </row>
    <row r="10" spans="1:6" ht="18" customHeight="1">
      <c r="A10" s="184" t="s">
        <v>153</v>
      </c>
      <c r="B10" s="185">
        <f>SUM(B7:B9)</f>
        <v>529</v>
      </c>
      <c r="C10" s="185"/>
      <c r="D10" s="185">
        <f>SUM(D7:D9)</f>
        <v>441</v>
      </c>
      <c r="E10" s="185">
        <f>SUM(E7:E9)</f>
        <v>783</v>
      </c>
      <c r="F10" s="180"/>
    </row>
    <row r="11" spans="1:6" ht="17.25" customHeight="1">
      <c r="A11" s="188" t="s">
        <v>10</v>
      </c>
      <c r="B11" s="182">
        <v>-86</v>
      </c>
      <c r="C11" s="182"/>
      <c r="D11" s="182">
        <v>-69</v>
      </c>
      <c r="E11" s="182">
        <v>-88</v>
      </c>
      <c r="F11" s="183"/>
    </row>
    <row r="12" spans="1:6" ht="18" customHeight="1">
      <c r="A12" s="190" t="s">
        <v>154</v>
      </c>
      <c r="B12" s="185">
        <f>SUM(B10:B11)</f>
        <v>443</v>
      </c>
      <c r="C12" s="185"/>
      <c r="D12" s="185">
        <f>SUM(D10:D11)</f>
        <v>372</v>
      </c>
      <c r="E12" s="185">
        <f>SUM(E10:E11)</f>
        <v>695</v>
      </c>
      <c r="F12" s="186"/>
    </row>
    <row r="13" spans="1:6" ht="17.25" customHeight="1">
      <c r="A13" s="191" t="s">
        <v>12</v>
      </c>
      <c r="B13" s="192">
        <v>-126</v>
      </c>
      <c r="C13" s="193" t="s">
        <v>155</v>
      </c>
      <c r="D13" s="192">
        <v>-119</v>
      </c>
      <c r="E13" s="192">
        <v>-177</v>
      </c>
      <c r="F13" s="180"/>
    </row>
    <row r="14" spans="1:6" ht="17.25" customHeight="1">
      <c r="A14" s="188" t="s">
        <v>13</v>
      </c>
      <c r="B14" s="194">
        <v>-3</v>
      </c>
      <c r="C14" s="194"/>
      <c r="D14" s="194">
        <v>9</v>
      </c>
      <c r="E14" s="182">
        <v>3</v>
      </c>
      <c r="F14" s="180"/>
    </row>
    <row r="15" spans="1:6" ht="17.25" customHeight="1" thickBot="1">
      <c r="A15" s="195" t="s">
        <v>14</v>
      </c>
      <c r="B15" s="196">
        <f>SUM(B12:B14)</f>
        <v>314</v>
      </c>
      <c r="C15" s="196"/>
      <c r="D15" s="196">
        <f>SUM(D12:D14)</f>
        <v>262</v>
      </c>
      <c r="E15" s="196">
        <f>SUM(E12:E14)</f>
        <v>521</v>
      </c>
      <c r="F15" s="197"/>
    </row>
    <row r="16" spans="1:6" ht="17.25" customHeight="1">
      <c r="A16" s="198" t="s">
        <v>159</v>
      </c>
      <c r="B16" s="186"/>
      <c r="C16" s="186"/>
      <c r="D16" s="186"/>
      <c r="E16" s="186"/>
      <c r="F16" s="197"/>
    </row>
    <row r="17" spans="1:6" ht="17.25" customHeight="1">
      <c r="A17" s="198" t="s">
        <v>156</v>
      </c>
      <c r="B17" s="199">
        <v>260</v>
      </c>
      <c r="C17" s="199"/>
      <c r="D17" s="199">
        <v>231</v>
      </c>
      <c r="E17" s="199">
        <v>317</v>
      </c>
      <c r="F17" s="200"/>
    </row>
    <row r="18" spans="1:6" ht="13.5" customHeight="1">
      <c r="A18" s="201" t="s">
        <v>15</v>
      </c>
      <c r="B18" s="199">
        <v>77</v>
      </c>
      <c r="C18" s="199"/>
      <c r="D18" s="199">
        <v>57</v>
      </c>
      <c r="E18" s="199">
        <v>75</v>
      </c>
      <c r="F18" s="200"/>
    </row>
    <row r="19" spans="1:6" ht="17.25" customHeight="1">
      <c r="A19" s="198" t="s">
        <v>157</v>
      </c>
      <c r="B19" s="199">
        <v>438</v>
      </c>
      <c r="C19" s="199"/>
      <c r="D19" s="199">
        <v>367</v>
      </c>
      <c r="E19" s="199">
        <v>674</v>
      </c>
      <c r="F19" s="200"/>
    </row>
    <row r="20" spans="1:6" ht="17.25" customHeight="1">
      <c r="A20" s="198" t="s">
        <v>158</v>
      </c>
      <c r="B20" s="199"/>
      <c r="C20" s="199"/>
      <c r="D20" s="199"/>
      <c r="E20" s="199"/>
      <c r="F20" s="200"/>
    </row>
    <row r="21" spans="1:6" ht="14.25" customHeight="1">
      <c r="A21" s="201" t="s">
        <v>151</v>
      </c>
      <c r="B21" s="199"/>
      <c r="C21" s="199"/>
      <c r="D21" s="199"/>
      <c r="E21" s="199"/>
      <c r="F21" s="200"/>
    </row>
    <row r="22" spans="1:6" ht="54" customHeight="1" thickBot="1">
      <c r="A22" s="202" t="s">
        <v>16</v>
      </c>
      <c r="B22" s="167"/>
      <c r="C22" s="167"/>
      <c r="D22" s="167"/>
      <c r="E22" s="168"/>
      <c r="F22" s="164"/>
    </row>
    <row r="23" spans="1:6" ht="18">
      <c r="A23" s="203" t="s">
        <v>3</v>
      </c>
      <c r="B23" s="204" t="s">
        <v>163</v>
      </c>
      <c r="C23" s="204"/>
      <c r="D23" s="204" t="s">
        <v>164</v>
      </c>
      <c r="E23" s="204" t="s">
        <v>146</v>
      </c>
      <c r="F23" s="205"/>
    </row>
    <row r="24" spans="1:6" ht="18">
      <c r="A24" s="206" t="s">
        <v>17</v>
      </c>
      <c r="B24" s="179"/>
      <c r="C24" s="179"/>
      <c r="D24" s="179"/>
      <c r="E24" s="179"/>
      <c r="F24" s="164"/>
    </row>
    <row r="25" spans="1:6" ht="18">
      <c r="A25" s="191" t="s">
        <v>18</v>
      </c>
      <c r="B25" s="179">
        <v>1360</v>
      </c>
      <c r="C25" s="179"/>
      <c r="D25" s="179">
        <v>1051</v>
      </c>
      <c r="E25" s="179">
        <v>1291</v>
      </c>
      <c r="F25" s="164"/>
    </row>
    <row r="26" spans="1:6" ht="18">
      <c r="A26" s="191" t="s">
        <v>19</v>
      </c>
      <c r="B26" s="179">
        <v>1349</v>
      </c>
      <c r="C26" s="179"/>
      <c r="D26" s="179">
        <v>1236</v>
      </c>
      <c r="E26" s="179">
        <v>1213</v>
      </c>
      <c r="F26" s="164"/>
    </row>
    <row r="27" spans="1:6" ht="18">
      <c r="A27" s="187" t="s">
        <v>20</v>
      </c>
      <c r="B27" s="179">
        <v>96</v>
      </c>
      <c r="C27" s="179"/>
      <c r="D27" s="179">
        <v>52</v>
      </c>
      <c r="E27" s="179">
        <v>72</v>
      </c>
      <c r="F27" s="164"/>
    </row>
    <row r="28" spans="1:6" ht="18">
      <c r="A28" s="187" t="s">
        <v>21</v>
      </c>
      <c r="B28" s="179">
        <v>1490</v>
      </c>
      <c r="C28" s="179"/>
      <c r="D28" s="179">
        <v>1390</v>
      </c>
      <c r="E28" s="179">
        <v>1222</v>
      </c>
      <c r="F28" s="164"/>
    </row>
    <row r="29" spans="1:6" ht="18">
      <c r="A29" s="187" t="s">
        <v>22</v>
      </c>
      <c r="B29" s="179">
        <v>2668</v>
      </c>
      <c r="C29" s="179"/>
      <c r="D29" s="179">
        <v>2523</v>
      </c>
      <c r="E29" s="179">
        <v>2575</v>
      </c>
      <c r="F29" s="164"/>
    </row>
    <row r="30" spans="1:6" ht="18">
      <c r="A30" s="181" t="s">
        <v>23</v>
      </c>
      <c r="B30" s="182">
        <v>228</v>
      </c>
      <c r="C30" s="182"/>
      <c r="D30" s="182">
        <v>378</v>
      </c>
      <c r="E30" s="182">
        <v>325</v>
      </c>
      <c r="F30" s="164"/>
    </row>
    <row r="31" spans="1:6" ht="18">
      <c r="A31" s="207" t="s">
        <v>24</v>
      </c>
      <c r="B31" s="208">
        <f>SUM(B25:B30)</f>
        <v>7191</v>
      </c>
      <c r="C31" s="208"/>
      <c r="D31" s="208">
        <f>SUM(D25:D30)</f>
        <v>6630</v>
      </c>
      <c r="E31" s="208">
        <f>SUM(E25:E30)</f>
        <v>6698</v>
      </c>
      <c r="F31" s="164"/>
    </row>
    <row r="32" spans="1:6" ht="32.25" customHeight="1">
      <c r="A32" s="209" t="s">
        <v>25</v>
      </c>
      <c r="B32" s="180"/>
      <c r="C32" s="180"/>
      <c r="D32" s="180"/>
      <c r="E32" s="180"/>
      <c r="F32" s="164"/>
    </row>
    <row r="33" spans="1:6" ht="18">
      <c r="A33" s="187" t="s">
        <v>26</v>
      </c>
      <c r="B33" s="179">
        <v>2785</v>
      </c>
      <c r="C33" s="179"/>
      <c r="D33" s="179">
        <v>2403</v>
      </c>
      <c r="E33" s="179">
        <v>2635</v>
      </c>
      <c r="F33" s="164"/>
    </row>
    <row r="34" spans="1:6" ht="18">
      <c r="A34" s="178" t="s">
        <v>27</v>
      </c>
      <c r="B34" s="179">
        <v>9</v>
      </c>
      <c r="C34" s="179"/>
      <c r="D34" s="179">
        <v>97</v>
      </c>
      <c r="E34" s="179">
        <v>8</v>
      </c>
      <c r="F34" s="164"/>
    </row>
    <row r="35" spans="1:6" ht="18">
      <c r="A35" s="178" t="s">
        <v>28</v>
      </c>
      <c r="B35" s="179">
        <v>1842</v>
      </c>
      <c r="C35" s="179"/>
      <c r="D35" s="179">
        <v>1706</v>
      </c>
      <c r="E35" s="179">
        <v>1657</v>
      </c>
      <c r="F35" s="164"/>
    </row>
    <row r="36" spans="1:6" ht="18">
      <c r="A36" s="181" t="s">
        <v>29</v>
      </c>
      <c r="B36" s="182">
        <v>2555</v>
      </c>
      <c r="C36" s="182"/>
      <c r="D36" s="182">
        <v>2424</v>
      </c>
      <c r="E36" s="182">
        <v>2398</v>
      </c>
      <c r="F36" s="164"/>
    </row>
    <row r="37" spans="1:6" ht="18.75" thickBot="1">
      <c r="A37" s="210" t="s">
        <v>30</v>
      </c>
      <c r="B37" s="196">
        <f>SUM(B33:B36)</f>
        <v>7191</v>
      </c>
      <c r="C37" s="196"/>
      <c r="D37" s="196">
        <f>SUM(D33:D36)</f>
        <v>6630</v>
      </c>
      <c r="E37" s="196">
        <f>SUM(E33:E36)</f>
        <v>6698</v>
      </c>
      <c r="F37" s="164"/>
    </row>
    <row r="38" spans="1:6" ht="18">
      <c r="A38" s="211"/>
      <c r="B38" s="212"/>
      <c r="C38" s="212"/>
      <c r="D38" s="213"/>
      <c r="E38" s="214"/>
      <c r="F38" s="164"/>
    </row>
  </sheetData>
  <sheetProtection sheet="1" objects="1" scenarios="1"/>
  <printOptions/>
  <pageMargins left="1.03" right="0.35" top="1.03" bottom="1" header="0.82" footer="0.5"/>
  <pageSetup fitToHeight="1" fitToWidth="1" horizontalDpi="600" verticalDpi="600" orientation="portrait" paperSize="9" scale="90" r:id="rId1"/>
  <headerFooter alignWithMargins="0">
    <oddHeader>&amp;R&amp;"Arial,Fet"&amp;12Enclosure 1&amp;"Arial,Normal"&amp;10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="80" zoomScaleNormal="80" workbookViewId="0" topLeftCell="A1">
      <selection activeCell="B26" sqref="B26"/>
    </sheetView>
  </sheetViews>
  <sheetFormatPr defaultColWidth="9.140625" defaultRowHeight="12.75"/>
  <cols>
    <col min="1" max="1" width="48.00390625" style="16" customWidth="1"/>
    <col min="2" max="2" width="12.28125" style="3" customWidth="1"/>
    <col min="3" max="3" width="13.140625" style="3" customWidth="1"/>
    <col min="4" max="4" width="11.7109375" style="3" customWidth="1"/>
    <col min="5" max="16384" width="9.140625" style="5" customWidth="1"/>
  </cols>
  <sheetData>
    <row r="1" ht="18">
      <c r="A1" s="2" t="s">
        <v>0</v>
      </c>
    </row>
    <row r="2" spans="1:4" ht="60.75" customHeight="1" thickBot="1">
      <c r="A2" s="74" t="s">
        <v>31</v>
      </c>
      <c r="B2" s="6"/>
      <c r="C2" s="6"/>
      <c r="D2" s="6"/>
    </row>
    <row r="3" spans="1:4" ht="12.75">
      <c r="A3" s="110"/>
      <c r="B3" s="76"/>
      <c r="C3" s="77" t="s">
        <v>169</v>
      </c>
      <c r="D3" s="77" t="s">
        <v>2</v>
      </c>
    </row>
    <row r="4" spans="1:4" ht="14.25" customHeight="1">
      <c r="A4" s="78" t="s">
        <v>32</v>
      </c>
      <c r="B4" s="98">
        <v>2000</v>
      </c>
      <c r="C4" s="98">
        <v>1999</v>
      </c>
      <c r="D4" s="98">
        <v>1999</v>
      </c>
    </row>
    <row r="5" spans="1:4" ht="13.5" customHeight="1">
      <c r="A5" s="49" t="s">
        <v>33</v>
      </c>
      <c r="B5" s="80">
        <v>443</v>
      </c>
      <c r="C5" s="80">
        <v>372</v>
      </c>
      <c r="D5" s="80">
        <v>695</v>
      </c>
    </row>
    <row r="6" spans="1:4" ht="13.5" customHeight="1">
      <c r="A6" s="49" t="s">
        <v>160</v>
      </c>
      <c r="B6" s="80">
        <v>-53</v>
      </c>
      <c r="C6" s="104" t="s">
        <v>34</v>
      </c>
      <c r="D6" s="104" t="s">
        <v>34</v>
      </c>
    </row>
    <row r="7" spans="1:4" ht="14.25">
      <c r="A7" s="81" t="s">
        <v>35</v>
      </c>
      <c r="B7" s="82">
        <v>260</v>
      </c>
      <c r="C7" s="82">
        <v>231</v>
      </c>
      <c r="D7" s="82">
        <v>317</v>
      </c>
    </row>
    <row r="8" spans="1:4" ht="14.25">
      <c r="A8" s="111" t="s">
        <v>36</v>
      </c>
      <c r="B8" s="112">
        <f>SUM(B5:B7)</f>
        <v>650</v>
      </c>
      <c r="C8" s="112">
        <f>SUM(C5:C7)</f>
        <v>603</v>
      </c>
      <c r="D8" s="112">
        <f>SUM(D5:D7)</f>
        <v>1012</v>
      </c>
    </row>
    <row r="9" spans="1:4" ht="21" customHeight="1">
      <c r="A9" s="113" t="s">
        <v>37</v>
      </c>
      <c r="B9" s="114">
        <v>-210</v>
      </c>
      <c r="C9" s="114">
        <v>73</v>
      </c>
      <c r="D9" s="114">
        <v>110</v>
      </c>
    </row>
    <row r="10" spans="1:4" ht="20.25" customHeight="1">
      <c r="A10" s="115" t="s">
        <v>38</v>
      </c>
      <c r="B10" s="116">
        <f>+B8+B9</f>
        <v>440</v>
      </c>
      <c r="C10" s="116">
        <f>+C8+C9</f>
        <v>676</v>
      </c>
      <c r="D10" s="116">
        <f>+D8+D9</f>
        <v>1122</v>
      </c>
    </row>
    <row r="11" spans="1:4" ht="21" customHeight="1">
      <c r="A11" s="113" t="s">
        <v>39</v>
      </c>
      <c r="B11" s="114">
        <v>-42</v>
      </c>
      <c r="C11" s="114">
        <v>-172</v>
      </c>
      <c r="D11" s="114">
        <v>-222</v>
      </c>
    </row>
    <row r="12" spans="1:4" ht="20.25" customHeight="1">
      <c r="A12" s="115" t="s">
        <v>40</v>
      </c>
      <c r="B12" s="116">
        <f>+B10+B11</f>
        <v>398</v>
      </c>
      <c r="C12" s="116">
        <f>+C10+C11</f>
        <v>504</v>
      </c>
      <c r="D12" s="116">
        <f>+D10+D11</f>
        <v>900</v>
      </c>
    </row>
    <row r="13" spans="1:4" ht="18.75" customHeight="1">
      <c r="A13" s="117" t="s">
        <v>41</v>
      </c>
      <c r="B13" s="118">
        <v>-214</v>
      </c>
      <c r="C13" s="118">
        <v>-149</v>
      </c>
      <c r="D13" s="118">
        <v>-266</v>
      </c>
    </row>
    <row r="14" spans="1:4" ht="14.25" customHeight="1">
      <c r="A14" s="117" t="s">
        <v>42</v>
      </c>
      <c r="B14" s="118">
        <v>12</v>
      </c>
      <c r="C14" s="118">
        <v>40</v>
      </c>
      <c r="D14" s="118">
        <v>59</v>
      </c>
    </row>
    <row r="15" spans="1:4" ht="14.25" customHeight="1">
      <c r="A15" s="117" t="s">
        <v>147</v>
      </c>
      <c r="B15" s="118">
        <v>-215</v>
      </c>
      <c r="C15" s="154" t="s">
        <v>34</v>
      </c>
      <c r="D15" s="118">
        <v>-466</v>
      </c>
    </row>
    <row r="16" spans="1:4" ht="14.25" customHeight="1">
      <c r="A16" s="117" t="s">
        <v>43</v>
      </c>
      <c r="B16" s="154" t="s">
        <v>34</v>
      </c>
      <c r="C16" s="104">
        <v>400</v>
      </c>
      <c r="D16" s="104">
        <v>400</v>
      </c>
    </row>
    <row r="17" spans="1:4" ht="14.25" customHeight="1">
      <c r="A17" s="119" t="s">
        <v>44</v>
      </c>
      <c r="B17" s="121" t="s">
        <v>34</v>
      </c>
      <c r="C17" s="114">
        <v>-1</v>
      </c>
      <c r="D17" s="114">
        <v>2</v>
      </c>
    </row>
    <row r="18" spans="1:4" ht="20.25" customHeight="1">
      <c r="A18" s="120" t="s">
        <v>45</v>
      </c>
      <c r="B18" s="112">
        <f>SUM(B13:B17)</f>
        <v>-417</v>
      </c>
      <c r="C18" s="112">
        <f>SUM(C13:C17)</f>
        <v>290</v>
      </c>
      <c r="D18" s="112">
        <f>SUM(D13:D17)</f>
        <v>-271</v>
      </c>
    </row>
    <row r="19" spans="1:4" ht="20.25" customHeight="1">
      <c r="A19" s="117" t="s">
        <v>165</v>
      </c>
      <c r="B19" s="112">
        <v>-16</v>
      </c>
      <c r="C19" s="215" t="s">
        <v>34</v>
      </c>
      <c r="D19" s="215" t="s">
        <v>34</v>
      </c>
    </row>
    <row r="20" spans="1:4" ht="14.25" customHeight="1">
      <c r="A20" s="117" t="s">
        <v>46</v>
      </c>
      <c r="B20" s="118">
        <v>98</v>
      </c>
      <c r="C20" s="118">
        <v>-776</v>
      </c>
      <c r="D20" s="118">
        <v>-760</v>
      </c>
    </row>
    <row r="21" spans="1:4" ht="14.25" customHeight="1">
      <c r="A21" s="117" t="s">
        <v>148</v>
      </c>
      <c r="B21" s="154" t="s">
        <v>34</v>
      </c>
      <c r="C21" s="154" t="s">
        <v>34</v>
      </c>
      <c r="D21" s="118">
        <v>104</v>
      </c>
    </row>
    <row r="22" spans="1:4" ht="14.25" customHeight="1">
      <c r="A22" s="119" t="s">
        <v>47</v>
      </c>
      <c r="B22" s="121">
        <v>-180</v>
      </c>
      <c r="C22" s="121">
        <v>-150</v>
      </c>
      <c r="D22" s="114">
        <v>-150</v>
      </c>
    </row>
    <row r="23" spans="1:4" ht="20.25" customHeight="1">
      <c r="A23" s="122" t="s">
        <v>48</v>
      </c>
      <c r="B23" s="87">
        <f>SUM(B19:B22)</f>
        <v>-98</v>
      </c>
      <c r="C23" s="87">
        <f>SUM(C19:C22)</f>
        <v>-926</v>
      </c>
      <c r="D23" s="87">
        <f>SUM(D19:D22)</f>
        <v>-806</v>
      </c>
    </row>
    <row r="24" spans="1:4" ht="20.25" customHeight="1">
      <c r="A24" s="123" t="s">
        <v>49</v>
      </c>
      <c r="B24" s="124">
        <f>+B12+B18+B23</f>
        <v>-117</v>
      </c>
      <c r="C24" s="124">
        <f>+C12+C18+C23</f>
        <v>-132</v>
      </c>
      <c r="D24" s="124">
        <f>+D12+D18+D23</f>
        <v>-177</v>
      </c>
    </row>
    <row r="25" spans="1:4" ht="60.75" customHeight="1" thickBot="1">
      <c r="A25" s="125" t="s">
        <v>50</v>
      </c>
      <c r="B25" s="126"/>
      <c r="C25" s="126"/>
      <c r="D25" s="126"/>
    </row>
    <row r="26" spans="2:4" ht="14.25" customHeight="1">
      <c r="B26" s="153"/>
      <c r="C26" s="151" t="s">
        <v>51</v>
      </c>
      <c r="D26" s="151"/>
    </row>
    <row r="27" spans="2:4" ht="14.25" customHeight="1">
      <c r="B27" s="153"/>
      <c r="C27" s="151" t="s">
        <v>52</v>
      </c>
      <c r="D27" s="151"/>
    </row>
    <row r="28" spans="2:4" ht="14.25" customHeight="1">
      <c r="B28" s="153"/>
      <c r="C28" s="151" t="s">
        <v>166</v>
      </c>
      <c r="D28" s="151" t="s">
        <v>53</v>
      </c>
    </row>
    <row r="29" spans="2:4" ht="14.25" customHeight="1">
      <c r="B29" s="151" t="s">
        <v>54</v>
      </c>
      <c r="C29" s="151" t="s">
        <v>167</v>
      </c>
      <c r="D29" s="151" t="s">
        <v>55</v>
      </c>
    </row>
    <row r="30" spans="1:4" ht="14.25" customHeight="1">
      <c r="A30" s="78" t="s">
        <v>32</v>
      </c>
      <c r="B30" s="152" t="s">
        <v>56</v>
      </c>
      <c r="C30" s="152" t="s">
        <v>168</v>
      </c>
      <c r="D30" s="152" t="s">
        <v>57</v>
      </c>
    </row>
    <row r="31" spans="1:4" ht="14.25" customHeight="1">
      <c r="A31" s="127" t="s">
        <v>58</v>
      </c>
      <c r="B31" s="128">
        <v>325</v>
      </c>
      <c r="C31" s="128">
        <v>-1657</v>
      </c>
      <c r="D31" s="128">
        <f>SUM(B31:C31)</f>
        <v>-1332</v>
      </c>
    </row>
    <row r="32" spans="1:4" ht="14.25" customHeight="1">
      <c r="A32" s="127" t="s">
        <v>59</v>
      </c>
      <c r="B32" s="128">
        <f>B24</f>
        <v>-117</v>
      </c>
      <c r="C32" s="128">
        <f>-B20-B19</f>
        <v>-82</v>
      </c>
      <c r="D32" s="128">
        <f>SUM(B32:C32)</f>
        <v>-199</v>
      </c>
    </row>
    <row r="33" spans="1:4" ht="14.25" customHeight="1">
      <c r="A33" s="127" t="s">
        <v>150</v>
      </c>
      <c r="B33" s="128"/>
      <c r="C33" s="128"/>
      <c r="D33" s="128"/>
    </row>
    <row r="34" spans="1:4" ht="12.75" customHeight="1">
      <c r="A34" s="127" t="s">
        <v>149</v>
      </c>
      <c r="B34" s="128">
        <v>17</v>
      </c>
      <c r="C34" s="128">
        <v>-79</v>
      </c>
      <c r="D34" s="128">
        <f>SUM(B34:C34)</f>
        <v>-62</v>
      </c>
    </row>
    <row r="35" spans="1:4" ht="14.25" customHeight="1">
      <c r="A35" s="127" t="s">
        <v>60</v>
      </c>
      <c r="B35" s="128">
        <v>3</v>
      </c>
      <c r="C35" s="128">
        <v>-8</v>
      </c>
      <c r="D35" s="128">
        <f>SUM(B35:C35)</f>
        <v>-5</v>
      </c>
    </row>
    <row r="36" spans="1:4" ht="14.25" customHeight="1">
      <c r="A36" s="129" t="s">
        <v>61</v>
      </c>
      <c r="B36" s="130">
        <f>SUM(B31:B35)</f>
        <v>228</v>
      </c>
      <c r="C36" s="130">
        <f>SUM(C31:C35)</f>
        <v>-1826</v>
      </c>
      <c r="D36" s="130">
        <f>SUM(D31:D35)</f>
        <v>-1598</v>
      </c>
    </row>
  </sheetData>
  <sheetProtection sheet="1" objects="1" scenarios="1"/>
  <printOptions/>
  <pageMargins left="0.99" right="0.49" top="1" bottom="1" header="0.5" footer="0.5"/>
  <pageSetup horizontalDpi="300" verticalDpi="300" orientation="portrait" paperSize="9" r:id="rId1"/>
  <headerFooter alignWithMargins="0">
    <oddHeader>&amp;R&amp;"Arial,Fet"&amp;12Enclosure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85" zoomScaleNormal="85" workbookViewId="0" topLeftCell="A1">
      <selection activeCell="A2" sqref="A2"/>
    </sheetView>
  </sheetViews>
  <sheetFormatPr defaultColWidth="9.140625" defaultRowHeight="12.75"/>
  <cols>
    <col min="1" max="1" width="32.8515625" style="3" customWidth="1"/>
    <col min="2" max="2" width="9.00390625" style="3" customWidth="1"/>
    <col min="3" max="4" width="8.7109375" style="3" customWidth="1"/>
    <col min="5" max="5" width="1.7109375" style="3" customWidth="1"/>
    <col min="6" max="6" width="7.421875" style="3" customWidth="1"/>
    <col min="7" max="7" width="12.57421875" style="5" customWidth="1"/>
    <col min="8" max="8" width="2.28125" style="5" customWidth="1"/>
    <col min="9" max="9" width="7.140625" style="5" customWidth="1"/>
    <col min="10" max="10" width="2.28125" style="5" customWidth="1"/>
    <col min="11" max="16384" width="9.140625" style="5" customWidth="1"/>
  </cols>
  <sheetData>
    <row r="1" spans="1:8" ht="18">
      <c r="A1" s="2" t="s">
        <v>0</v>
      </c>
      <c r="C1" s="63"/>
      <c r="D1" s="64"/>
      <c r="E1" s="64"/>
      <c r="F1" s="64"/>
      <c r="G1" s="64"/>
      <c r="H1" s="64"/>
    </row>
    <row r="2" spans="1:10" ht="34.5" customHeight="1" thickBot="1">
      <c r="A2" s="166" t="s">
        <v>62</v>
      </c>
      <c r="B2" s="167"/>
      <c r="C2" s="167"/>
      <c r="D2" s="167"/>
      <c r="E2" s="167"/>
      <c r="F2" s="167"/>
      <c r="G2" s="216"/>
      <c r="H2" s="216"/>
      <c r="I2" s="216"/>
      <c r="J2" s="217"/>
    </row>
    <row r="3" spans="1:10" ht="17.25" customHeight="1">
      <c r="A3" s="218"/>
      <c r="B3" s="266" t="s">
        <v>2</v>
      </c>
      <c r="C3" s="266"/>
      <c r="D3" s="266"/>
      <c r="E3" s="266"/>
      <c r="F3" s="266"/>
      <c r="G3" s="219"/>
      <c r="H3" s="219"/>
      <c r="I3" s="267" t="s">
        <v>170</v>
      </c>
      <c r="J3" s="217"/>
    </row>
    <row r="4" spans="1:10" ht="24" customHeight="1">
      <c r="A4" s="175" t="s">
        <v>3</v>
      </c>
      <c r="B4" s="220">
        <v>1996</v>
      </c>
      <c r="C4" s="220">
        <v>1997</v>
      </c>
      <c r="D4" s="220">
        <v>1998</v>
      </c>
      <c r="E4" s="220"/>
      <c r="F4" s="220">
        <v>1999</v>
      </c>
      <c r="G4" s="220">
        <v>1999</v>
      </c>
      <c r="H4" s="220"/>
      <c r="I4" s="221">
        <v>2000</v>
      </c>
      <c r="J4" s="217"/>
    </row>
    <row r="5" spans="1:10" ht="18">
      <c r="A5" s="222"/>
      <c r="B5" s="223"/>
      <c r="C5" s="223"/>
      <c r="D5" s="223"/>
      <c r="E5" s="223"/>
      <c r="F5" s="224"/>
      <c r="G5" s="225"/>
      <c r="H5" s="225"/>
      <c r="I5" s="226"/>
      <c r="J5" s="217"/>
    </row>
    <row r="6" spans="1:10" ht="13.5" customHeight="1">
      <c r="A6" s="178" t="s">
        <v>63</v>
      </c>
      <c r="B6" s="179">
        <v>2643</v>
      </c>
      <c r="C6" s="179">
        <v>3004</v>
      </c>
      <c r="D6" s="179">
        <v>3741</v>
      </c>
      <c r="E6" s="179"/>
      <c r="F6" s="179">
        <v>4227</v>
      </c>
      <c r="G6" s="179">
        <v>2940</v>
      </c>
      <c r="H6" s="179"/>
      <c r="I6" s="227">
        <v>3276</v>
      </c>
      <c r="J6" s="228"/>
    </row>
    <row r="7" spans="1:10" ht="13.5" customHeight="1">
      <c r="A7" s="229" t="s">
        <v>64</v>
      </c>
      <c r="B7" s="179">
        <v>2347</v>
      </c>
      <c r="C7" s="179">
        <v>2491</v>
      </c>
      <c r="D7" s="179">
        <v>2546</v>
      </c>
      <c r="E7" s="179"/>
      <c r="F7" s="179">
        <v>2465</v>
      </c>
      <c r="G7" s="179">
        <v>1739</v>
      </c>
      <c r="H7" s="179"/>
      <c r="I7" s="227">
        <v>1783</v>
      </c>
      <c r="J7" s="217"/>
    </row>
    <row r="8" spans="1:10" ht="13.5" customHeight="1">
      <c r="A8" s="230" t="s">
        <v>65</v>
      </c>
      <c r="B8" s="180">
        <v>1381</v>
      </c>
      <c r="C8" s="180">
        <v>2488</v>
      </c>
      <c r="D8" s="180">
        <v>2707</v>
      </c>
      <c r="E8" s="180"/>
      <c r="F8" s="180">
        <v>2675</v>
      </c>
      <c r="G8" s="180">
        <v>1979</v>
      </c>
      <c r="H8" s="180"/>
      <c r="I8" s="231">
        <v>1792</v>
      </c>
      <c r="J8" s="217"/>
    </row>
    <row r="9" spans="1:10" ht="17.25">
      <c r="A9" s="181" t="s">
        <v>66</v>
      </c>
      <c r="B9" s="194" t="s">
        <v>34</v>
      </c>
      <c r="C9" s="194" t="s">
        <v>34</v>
      </c>
      <c r="D9" s="194" t="s">
        <v>34</v>
      </c>
      <c r="E9" s="194"/>
      <c r="F9" s="194">
        <v>122</v>
      </c>
      <c r="G9" s="194">
        <v>90</v>
      </c>
      <c r="H9" s="194"/>
      <c r="I9" s="232" t="s">
        <v>34</v>
      </c>
      <c r="J9" s="217"/>
    </row>
    <row r="10" spans="1:10" ht="18" customHeight="1" thickBot="1">
      <c r="A10" s="233"/>
      <c r="B10" s="234">
        <f>SUM(B6:B9)</f>
        <v>6371</v>
      </c>
      <c r="C10" s="234">
        <f>SUM(C6:C9)</f>
        <v>7983</v>
      </c>
      <c r="D10" s="234">
        <f>SUM(D6:D9)</f>
        <v>8994</v>
      </c>
      <c r="E10" s="234"/>
      <c r="F10" s="234">
        <f>SUM(F6:F9)</f>
        <v>9489</v>
      </c>
      <c r="G10" s="234">
        <f>SUM(G6:G9)</f>
        <v>6748</v>
      </c>
      <c r="H10" s="234"/>
      <c r="I10" s="196">
        <f>SUM(I6:I9)</f>
        <v>6851</v>
      </c>
      <c r="J10" s="217"/>
    </row>
    <row r="11" spans="1:10" s="18" customFormat="1" ht="60" customHeight="1" thickBot="1">
      <c r="A11" s="166" t="s">
        <v>67</v>
      </c>
      <c r="B11" s="167"/>
      <c r="C11" s="167"/>
      <c r="D11" s="167"/>
      <c r="E11" s="167"/>
      <c r="F11" s="235"/>
      <c r="G11" s="236"/>
      <c r="H11" s="236"/>
      <c r="I11" s="237"/>
      <c r="J11" s="238"/>
    </row>
    <row r="12" spans="1:10" ht="17.25" customHeight="1">
      <c r="A12" s="205"/>
      <c r="B12" s="266" t="s">
        <v>2</v>
      </c>
      <c r="C12" s="266"/>
      <c r="D12" s="266"/>
      <c r="E12" s="266"/>
      <c r="F12" s="266"/>
      <c r="G12" s="219"/>
      <c r="H12" s="219"/>
      <c r="I12" s="267" t="s">
        <v>170</v>
      </c>
      <c r="J12" s="217"/>
    </row>
    <row r="13" spans="1:10" ht="23.25" customHeight="1">
      <c r="A13" s="175" t="s">
        <v>3</v>
      </c>
      <c r="B13" s="239">
        <v>1996</v>
      </c>
      <c r="C13" s="239">
        <v>1997</v>
      </c>
      <c r="D13" s="239">
        <v>1998</v>
      </c>
      <c r="E13" s="239"/>
      <c r="F13" s="220">
        <v>1999</v>
      </c>
      <c r="G13" s="220">
        <v>1999</v>
      </c>
      <c r="H13" s="220"/>
      <c r="I13" s="221">
        <v>2000</v>
      </c>
      <c r="J13" s="217"/>
    </row>
    <row r="14" spans="1:10" ht="17.25" customHeight="1">
      <c r="A14" s="240" t="s">
        <v>68</v>
      </c>
      <c r="B14" s="241"/>
      <c r="C14" s="241"/>
      <c r="D14" s="241"/>
      <c r="E14" s="241"/>
      <c r="F14" s="242"/>
      <c r="G14" s="225"/>
      <c r="H14" s="225"/>
      <c r="I14" s="226"/>
      <c r="J14" s="217"/>
    </row>
    <row r="15" spans="1:11" ht="17.25" customHeight="1">
      <c r="A15" s="178" t="s">
        <v>69</v>
      </c>
      <c r="B15" s="179">
        <v>362</v>
      </c>
      <c r="C15" s="179">
        <v>353</v>
      </c>
      <c r="D15" s="179">
        <v>404</v>
      </c>
      <c r="E15" s="179"/>
      <c r="F15" s="179">
        <v>430</v>
      </c>
      <c r="G15" s="178">
        <v>221</v>
      </c>
      <c r="H15" s="178"/>
      <c r="I15" s="184">
        <v>250</v>
      </c>
      <c r="J15" s="228"/>
      <c r="K15" s="54"/>
    </row>
    <row r="16" spans="1:10" ht="17.25" customHeight="1">
      <c r="A16" s="191" t="s">
        <v>70</v>
      </c>
      <c r="B16" s="179">
        <v>273</v>
      </c>
      <c r="C16" s="179">
        <v>290</v>
      </c>
      <c r="D16" s="179">
        <v>266</v>
      </c>
      <c r="E16" s="179"/>
      <c r="F16" s="179">
        <v>247</v>
      </c>
      <c r="G16" s="178">
        <v>150</v>
      </c>
      <c r="H16" s="178"/>
      <c r="I16" s="184">
        <v>133</v>
      </c>
      <c r="J16" s="217"/>
    </row>
    <row r="17" spans="1:10" ht="17.25" customHeight="1">
      <c r="A17" s="191" t="s">
        <v>71</v>
      </c>
      <c r="B17" s="180">
        <v>58</v>
      </c>
      <c r="C17" s="180">
        <v>-41</v>
      </c>
      <c r="D17" s="180">
        <v>-12</v>
      </c>
      <c r="E17" s="180"/>
      <c r="F17" s="180">
        <v>170</v>
      </c>
      <c r="G17" s="178">
        <v>118</v>
      </c>
      <c r="H17" s="243" t="s">
        <v>155</v>
      </c>
      <c r="I17" s="184">
        <v>133</v>
      </c>
      <c r="J17" s="217"/>
    </row>
    <row r="18" spans="1:10" ht="17.25" customHeight="1">
      <c r="A18" s="181" t="s">
        <v>72</v>
      </c>
      <c r="B18" s="182">
        <v>-42</v>
      </c>
      <c r="C18" s="182">
        <v>-35</v>
      </c>
      <c r="D18" s="182">
        <v>-131</v>
      </c>
      <c r="E18" s="244" t="s">
        <v>11</v>
      </c>
      <c r="F18" s="182">
        <v>-64</v>
      </c>
      <c r="G18" s="181">
        <v>-48</v>
      </c>
      <c r="H18" s="244"/>
      <c r="I18" s="207">
        <v>13</v>
      </c>
      <c r="J18" s="245" t="s">
        <v>171</v>
      </c>
    </row>
    <row r="19" spans="1:10" ht="16.5" customHeight="1">
      <c r="A19" s="240" t="s">
        <v>68</v>
      </c>
      <c r="B19" s="179">
        <f>SUM(B15:B18)</f>
        <v>651</v>
      </c>
      <c r="C19" s="179">
        <f>SUM(C15:C18)</f>
        <v>567</v>
      </c>
      <c r="D19" s="179">
        <f>SUM(D15:D18)</f>
        <v>527</v>
      </c>
      <c r="E19" s="179"/>
      <c r="F19" s="179">
        <f>SUM(F15:F18)</f>
        <v>783</v>
      </c>
      <c r="G19" s="179">
        <f>SUM(G15:G18)</f>
        <v>441</v>
      </c>
      <c r="H19" s="179"/>
      <c r="I19" s="185">
        <f>SUM(I15:I18)</f>
        <v>529</v>
      </c>
      <c r="J19" s="217"/>
    </row>
    <row r="20" spans="1:10" ht="18" customHeight="1">
      <c r="A20" s="188" t="s">
        <v>10</v>
      </c>
      <c r="B20" s="182">
        <v>-1</v>
      </c>
      <c r="C20" s="182">
        <v>-63</v>
      </c>
      <c r="D20" s="182">
        <v>127</v>
      </c>
      <c r="E20" s="244" t="s">
        <v>73</v>
      </c>
      <c r="F20" s="182">
        <v>-88</v>
      </c>
      <c r="G20" s="181">
        <v>-69</v>
      </c>
      <c r="H20" s="181"/>
      <c r="I20" s="207">
        <v>-86</v>
      </c>
      <c r="J20" s="217"/>
    </row>
    <row r="21" spans="1:10" ht="16.5" customHeight="1">
      <c r="A21" s="246" t="s">
        <v>33</v>
      </c>
      <c r="B21" s="247">
        <f>SUM(B19:B20)</f>
        <v>650</v>
      </c>
      <c r="C21" s="247">
        <f>SUM(C19:C20)</f>
        <v>504</v>
      </c>
      <c r="D21" s="247">
        <f>SUM(D19:D20)</f>
        <v>654</v>
      </c>
      <c r="E21" s="247"/>
      <c r="F21" s="247">
        <f>SUM(F19:F20)</f>
        <v>695</v>
      </c>
      <c r="G21" s="247">
        <f>SUM(G19:G20)</f>
        <v>372</v>
      </c>
      <c r="H21" s="247"/>
      <c r="I21" s="248">
        <f>SUM(I19:I20)</f>
        <v>443</v>
      </c>
      <c r="J21" s="217"/>
    </row>
    <row r="22" spans="1:10" s="35" customFormat="1" ht="18" customHeight="1">
      <c r="A22" s="249" t="s">
        <v>74</v>
      </c>
      <c r="B22" s="250"/>
      <c r="C22" s="250"/>
      <c r="D22" s="250"/>
      <c r="E22" s="250"/>
      <c r="F22" s="250"/>
      <c r="G22" s="251"/>
      <c r="H22" s="251"/>
      <c r="I22" s="252"/>
      <c r="J22" s="251"/>
    </row>
    <row r="23" spans="1:10" s="35" customFormat="1" ht="14.25" customHeight="1">
      <c r="A23" s="188" t="s">
        <v>75</v>
      </c>
      <c r="B23" s="253">
        <v>-7</v>
      </c>
      <c r="C23" s="253">
        <v>7</v>
      </c>
      <c r="D23" s="253">
        <v>22</v>
      </c>
      <c r="E23" s="253"/>
      <c r="F23" s="253">
        <v>-21</v>
      </c>
      <c r="G23" s="254">
        <v>-5</v>
      </c>
      <c r="H23" s="254"/>
      <c r="I23" s="255">
        <v>-5</v>
      </c>
      <c r="J23" s="251"/>
    </row>
    <row r="24" spans="1:10" s="35" customFormat="1" ht="16.5" customHeight="1">
      <c r="A24" s="249" t="s">
        <v>76</v>
      </c>
      <c r="B24" s="250"/>
      <c r="C24" s="250"/>
      <c r="D24" s="250"/>
      <c r="E24" s="250"/>
      <c r="F24" s="250"/>
      <c r="G24" s="251"/>
      <c r="H24" s="251"/>
      <c r="I24" s="252"/>
      <c r="J24" s="251"/>
    </row>
    <row r="25" spans="1:10" s="35" customFormat="1" ht="14.25" customHeight="1" thickBot="1">
      <c r="A25" s="256" t="s">
        <v>77</v>
      </c>
      <c r="B25" s="257">
        <f>+B23+B21</f>
        <v>643</v>
      </c>
      <c r="C25" s="257">
        <f>+C23+C21</f>
        <v>511</v>
      </c>
      <c r="D25" s="257">
        <f>+D23+D21</f>
        <v>676</v>
      </c>
      <c r="E25" s="257"/>
      <c r="F25" s="257">
        <f>+F23+F21</f>
        <v>674</v>
      </c>
      <c r="G25" s="257">
        <f>+G23+G21</f>
        <v>367</v>
      </c>
      <c r="H25" s="257"/>
      <c r="I25" s="258">
        <f>+I23+I21</f>
        <v>438</v>
      </c>
      <c r="J25" s="251"/>
    </row>
    <row r="26" spans="1:10" s="35" customFormat="1" ht="18" customHeight="1">
      <c r="A26" s="259" t="s">
        <v>78</v>
      </c>
      <c r="B26" s="260"/>
      <c r="C26" s="260"/>
      <c r="D26" s="260"/>
      <c r="E26" s="260"/>
      <c r="F26" s="260"/>
      <c r="G26" s="260"/>
      <c r="H26" s="260"/>
      <c r="I26" s="261"/>
      <c r="J26" s="262"/>
    </row>
    <row r="27" spans="1:10" ht="12.75" customHeight="1">
      <c r="A27" s="263" t="s">
        <v>79</v>
      </c>
      <c r="B27" s="164"/>
      <c r="C27" s="164"/>
      <c r="D27" s="164"/>
      <c r="E27" s="164"/>
      <c r="F27" s="164"/>
      <c r="G27" s="217"/>
      <c r="H27" s="217"/>
      <c r="I27" s="226"/>
      <c r="J27" s="217"/>
    </row>
    <row r="28" spans="1:10" ht="18" customHeight="1">
      <c r="A28" s="259" t="s">
        <v>80</v>
      </c>
      <c r="B28" s="164"/>
      <c r="C28" s="164"/>
      <c r="D28" s="164"/>
      <c r="E28" s="164"/>
      <c r="F28" s="164"/>
      <c r="G28" s="217"/>
      <c r="H28" s="217"/>
      <c r="I28" s="226"/>
      <c r="J28" s="217"/>
    </row>
    <row r="29" spans="1:10" ht="17.25" customHeight="1">
      <c r="A29" s="259" t="s">
        <v>81</v>
      </c>
      <c r="B29" s="164"/>
      <c r="C29" s="164"/>
      <c r="D29" s="164"/>
      <c r="E29" s="164"/>
      <c r="F29" s="164"/>
      <c r="G29" s="217"/>
      <c r="H29" s="217"/>
      <c r="I29" s="217"/>
      <c r="J29" s="217"/>
    </row>
    <row r="30" spans="1:10" ht="17.25" customHeight="1">
      <c r="A30" s="259" t="s">
        <v>173</v>
      </c>
      <c r="B30" s="164"/>
      <c r="C30" s="164"/>
      <c r="D30" s="164"/>
      <c r="E30" s="164"/>
      <c r="F30" s="164"/>
      <c r="G30" s="217"/>
      <c r="H30" s="217"/>
      <c r="I30" s="217"/>
      <c r="J30" s="217"/>
    </row>
    <row r="31" spans="1:10" ht="18" customHeight="1">
      <c r="A31" s="259" t="s">
        <v>172</v>
      </c>
      <c r="B31" s="164"/>
      <c r="C31" s="164"/>
      <c r="D31" s="164"/>
      <c r="E31" s="164"/>
      <c r="F31" s="164"/>
      <c r="G31" s="217"/>
      <c r="H31" s="217"/>
      <c r="I31" s="217"/>
      <c r="J31" s="217"/>
    </row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</sheetData>
  <sheetProtection sheet="1" objects="1" scenarios="1"/>
  <mergeCells count="2">
    <mergeCell ref="B3:F3"/>
    <mergeCell ref="B12:F12"/>
  </mergeCells>
  <printOptions/>
  <pageMargins left="0.95" right="0.37" top="1.03" bottom="0.38" header="0.81" footer="0.24"/>
  <pageSetup fitToHeight="1" fitToWidth="1" horizontalDpi="600" verticalDpi="600" orientation="portrait" paperSize="9" scale="97" r:id="rId1"/>
  <headerFooter alignWithMargins="0">
    <oddHeader>&amp;R&amp;"Arial,Fet"&amp;12Enclosure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40.7109375" style="3" customWidth="1"/>
    <col min="2" max="5" width="7.7109375" style="3" customWidth="1"/>
    <col min="6" max="6" width="12.421875" style="3" customWidth="1"/>
    <col min="7" max="7" width="1.8515625" style="3" customWidth="1"/>
    <col min="8" max="8" width="6.57421875" style="3" customWidth="1"/>
    <col min="9" max="9" width="2.00390625" style="3" customWidth="1"/>
    <col min="10" max="16384" width="9.140625" style="5" customWidth="1"/>
  </cols>
  <sheetData>
    <row r="1" spans="1:7" ht="18">
      <c r="A1" s="2" t="s">
        <v>0</v>
      </c>
      <c r="F1" s="4"/>
      <c r="G1" s="4"/>
    </row>
    <row r="2" spans="1:8" ht="25.5" customHeight="1" thickBot="1">
      <c r="A2" s="17" t="s">
        <v>82</v>
      </c>
      <c r="B2" s="6"/>
      <c r="C2" s="6"/>
      <c r="D2" s="6"/>
      <c r="E2" s="6"/>
      <c r="F2" s="7"/>
      <c r="G2" s="7"/>
      <c r="H2" s="6"/>
    </row>
    <row r="3" spans="1:9" ht="20.25" customHeight="1">
      <c r="A3" s="75"/>
      <c r="B3" s="268" t="s">
        <v>2</v>
      </c>
      <c r="C3" s="268"/>
      <c r="D3" s="268"/>
      <c r="E3" s="268"/>
      <c r="F3" s="76"/>
      <c r="G3" s="76"/>
      <c r="H3" s="77" t="s">
        <v>174</v>
      </c>
      <c r="I3" s="1"/>
    </row>
    <row r="4" spans="1:9" s="35" customFormat="1" ht="32.25" customHeight="1">
      <c r="A4" s="105" t="s">
        <v>83</v>
      </c>
      <c r="B4" s="102">
        <v>1996</v>
      </c>
      <c r="C4" s="102">
        <v>1997</v>
      </c>
      <c r="D4" s="102">
        <v>1998</v>
      </c>
      <c r="E4" s="102">
        <v>1999</v>
      </c>
      <c r="F4" s="102">
        <v>1999</v>
      </c>
      <c r="G4" s="103"/>
      <c r="H4" s="100">
        <v>2000</v>
      </c>
      <c r="I4" s="1"/>
    </row>
    <row r="5" spans="1:9" ht="21" customHeight="1">
      <c r="A5" s="5" t="s">
        <v>4</v>
      </c>
      <c r="B5" s="19">
        <v>6371</v>
      </c>
      <c r="C5" s="19">
        <v>7983</v>
      </c>
      <c r="D5" s="19">
        <v>8994</v>
      </c>
      <c r="E5" s="19">
        <v>9489</v>
      </c>
      <c r="F5" s="19">
        <v>6748</v>
      </c>
      <c r="G5" s="20"/>
      <c r="H5" s="21">
        <v>6851</v>
      </c>
      <c r="I5" s="22"/>
    </row>
    <row r="6" spans="1:9" ht="14.25">
      <c r="A6" s="5" t="s">
        <v>68</v>
      </c>
      <c r="B6" s="19">
        <v>651</v>
      </c>
      <c r="C6" s="19">
        <v>567</v>
      </c>
      <c r="D6" s="19">
        <v>527</v>
      </c>
      <c r="E6" s="19">
        <v>783</v>
      </c>
      <c r="F6" s="19">
        <v>441</v>
      </c>
      <c r="G6" s="20"/>
      <c r="H6" s="21">
        <v>529</v>
      </c>
      <c r="I6" s="22"/>
    </row>
    <row r="7" spans="1:9" ht="14.25">
      <c r="A7" s="107" t="s">
        <v>33</v>
      </c>
      <c r="B7" s="99">
        <v>650</v>
      </c>
      <c r="C7" s="99">
        <v>504</v>
      </c>
      <c r="D7" s="99">
        <v>654</v>
      </c>
      <c r="E7" s="99">
        <v>695</v>
      </c>
      <c r="F7" s="99">
        <v>372</v>
      </c>
      <c r="G7" s="108"/>
      <c r="H7" s="106">
        <v>443</v>
      </c>
      <c r="I7" s="22"/>
    </row>
    <row r="8" spans="1:9" s="35" customFormat="1" ht="21" customHeight="1">
      <c r="A8" s="109" t="s">
        <v>84</v>
      </c>
      <c r="B8" s="66">
        <v>643</v>
      </c>
      <c r="C8" s="66">
        <v>511</v>
      </c>
      <c r="D8" s="66">
        <v>676</v>
      </c>
      <c r="E8" s="66">
        <v>674</v>
      </c>
      <c r="F8" s="66">
        <v>367</v>
      </c>
      <c r="G8" s="67"/>
      <c r="H8" s="68">
        <v>438</v>
      </c>
      <c r="I8" s="22"/>
    </row>
    <row r="9" spans="1:9" ht="30" customHeight="1">
      <c r="A9" s="5" t="s">
        <v>85</v>
      </c>
      <c r="B9" s="55" t="s">
        <v>86</v>
      </c>
      <c r="C9" s="55" t="s">
        <v>87</v>
      </c>
      <c r="D9" s="55" t="s">
        <v>88</v>
      </c>
      <c r="E9" s="55">
        <v>8.2</v>
      </c>
      <c r="F9" s="55">
        <v>6.5</v>
      </c>
      <c r="G9" s="56"/>
      <c r="H9" s="57">
        <v>7.7</v>
      </c>
      <c r="I9" s="36"/>
    </row>
    <row r="10" spans="1:9" ht="14.25">
      <c r="A10" s="30" t="s">
        <v>89</v>
      </c>
      <c r="B10" s="55" t="s">
        <v>86</v>
      </c>
      <c r="C10" s="55" t="s">
        <v>90</v>
      </c>
      <c r="D10" s="55" t="s">
        <v>91</v>
      </c>
      <c r="E10" s="55">
        <v>7.3</v>
      </c>
      <c r="F10" s="55">
        <v>5.5</v>
      </c>
      <c r="G10" s="56"/>
      <c r="H10" s="57">
        <v>6.5</v>
      </c>
      <c r="I10" s="36"/>
    </row>
    <row r="11" spans="1:9" ht="14.25">
      <c r="A11" s="30" t="s">
        <v>92</v>
      </c>
      <c r="B11" s="55" t="s">
        <v>93</v>
      </c>
      <c r="C11" s="55" t="s">
        <v>88</v>
      </c>
      <c r="D11" s="55" t="s">
        <v>94</v>
      </c>
      <c r="E11" s="55">
        <v>7.7</v>
      </c>
      <c r="F11" s="55">
        <v>5.2</v>
      </c>
      <c r="G11" s="56"/>
      <c r="H11" s="57">
        <v>5.5</v>
      </c>
      <c r="I11" s="58"/>
    </row>
    <row r="12" spans="1:9" ht="30.75" customHeight="1">
      <c r="A12" s="30" t="s">
        <v>95</v>
      </c>
      <c r="B12" s="19">
        <v>192</v>
      </c>
      <c r="C12" s="19">
        <v>201</v>
      </c>
      <c r="D12" s="19">
        <v>235</v>
      </c>
      <c r="E12" s="19">
        <v>266</v>
      </c>
      <c r="F12" s="19">
        <v>149</v>
      </c>
      <c r="G12" s="20"/>
      <c r="H12" s="21">
        <v>214</v>
      </c>
      <c r="I12" s="25"/>
    </row>
    <row r="13" spans="1:9" ht="14.25">
      <c r="A13" s="5" t="s">
        <v>40</v>
      </c>
      <c r="B13" s="19">
        <v>449</v>
      </c>
      <c r="C13" s="19">
        <v>250</v>
      </c>
      <c r="D13" s="19">
        <v>435</v>
      </c>
      <c r="E13" s="19">
        <v>900</v>
      </c>
      <c r="F13" s="19">
        <v>504</v>
      </c>
      <c r="G13" s="20"/>
      <c r="H13" s="21">
        <v>398</v>
      </c>
      <c r="I13" s="25"/>
    </row>
    <row r="14" spans="1:9" ht="14.25">
      <c r="A14" s="30" t="s">
        <v>96</v>
      </c>
      <c r="B14" s="27">
        <v>234</v>
      </c>
      <c r="C14" s="27">
        <v>124</v>
      </c>
      <c r="D14" s="27">
        <v>185</v>
      </c>
      <c r="E14" s="27">
        <v>338</v>
      </c>
      <c r="F14" s="27">
        <v>338</v>
      </c>
      <c r="G14" s="28"/>
      <c r="H14" s="29">
        <v>186</v>
      </c>
      <c r="I14" s="25"/>
    </row>
    <row r="15" spans="1:9" ht="30.75" customHeight="1">
      <c r="A15" s="30" t="s">
        <v>97</v>
      </c>
      <c r="B15" s="19">
        <v>1314</v>
      </c>
      <c r="C15" s="19">
        <v>2304</v>
      </c>
      <c r="D15" s="19">
        <v>2583</v>
      </c>
      <c r="E15" s="19">
        <v>2576</v>
      </c>
      <c r="F15" s="19">
        <v>2339</v>
      </c>
      <c r="G15" s="20"/>
      <c r="H15" s="21">
        <v>2805</v>
      </c>
      <c r="I15" s="25"/>
    </row>
    <row r="16" spans="1:9" ht="14.25">
      <c r="A16" s="30" t="s">
        <v>98</v>
      </c>
      <c r="B16" s="19">
        <v>3112</v>
      </c>
      <c r="C16" s="19">
        <v>3898</v>
      </c>
      <c r="D16" s="19">
        <v>5200</v>
      </c>
      <c r="E16" s="19">
        <v>4122</v>
      </c>
      <c r="F16" s="19">
        <v>4291</v>
      </c>
      <c r="G16" s="20"/>
      <c r="H16" s="21">
        <v>4386</v>
      </c>
      <c r="I16" s="25"/>
    </row>
    <row r="17" spans="1:9" ht="14.25">
      <c r="A17" s="30" t="s">
        <v>24</v>
      </c>
      <c r="B17" s="19">
        <f>+B15+B16</f>
        <v>4426</v>
      </c>
      <c r="C17" s="19">
        <f>+C15+C16</f>
        <v>6202</v>
      </c>
      <c r="D17" s="19">
        <f>+D15+D16</f>
        <v>7783</v>
      </c>
      <c r="E17" s="19">
        <f>+E15+E16</f>
        <v>6698</v>
      </c>
      <c r="F17" s="19">
        <f>+F15+F16</f>
        <v>6630</v>
      </c>
      <c r="G17" s="20"/>
      <c r="H17" s="21">
        <f>+H15+H16</f>
        <v>7191</v>
      </c>
      <c r="I17" s="25"/>
    </row>
    <row r="18" spans="1:9" ht="14.25">
      <c r="A18" s="30" t="s">
        <v>26</v>
      </c>
      <c r="B18" s="19">
        <v>1866</v>
      </c>
      <c r="C18" s="19">
        <v>2057</v>
      </c>
      <c r="D18" s="19">
        <v>2373</v>
      </c>
      <c r="E18" s="19">
        <v>2635</v>
      </c>
      <c r="F18" s="19">
        <v>2403</v>
      </c>
      <c r="G18" s="20"/>
      <c r="H18" s="21">
        <v>2785</v>
      </c>
      <c r="I18" s="25"/>
    </row>
    <row r="19" spans="1:9" ht="14.25">
      <c r="A19" s="30" t="s">
        <v>27</v>
      </c>
      <c r="B19" s="19">
        <v>8</v>
      </c>
      <c r="C19" s="19">
        <v>166</v>
      </c>
      <c r="D19" s="19">
        <v>135</v>
      </c>
      <c r="E19" s="19">
        <v>8</v>
      </c>
      <c r="F19" s="19">
        <v>97</v>
      </c>
      <c r="G19" s="20"/>
      <c r="H19" s="21">
        <v>9</v>
      </c>
      <c r="I19" s="25"/>
    </row>
    <row r="20" spans="1:9" ht="14.25">
      <c r="A20" s="30" t="s">
        <v>28</v>
      </c>
      <c r="B20" s="19">
        <v>748</v>
      </c>
      <c r="C20" s="19">
        <v>1770</v>
      </c>
      <c r="D20" s="19">
        <v>2492</v>
      </c>
      <c r="E20" s="19">
        <v>1657</v>
      </c>
      <c r="F20" s="19">
        <v>1706</v>
      </c>
      <c r="G20" s="20"/>
      <c r="H20" s="21">
        <v>1842</v>
      </c>
      <c r="I20" s="25"/>
    </row>
    <row r="21" spans="1:9" ht="14.25">
      <c r="A21" s="30" t="s">
        <v>29</v>
      </c>
      <c r="B21" s="19">
        <f>+B17-B18-B19-B20</f>
        <v>1804</v>
      </c>
      <c r="C21" s="19">
        <f>+C17-C18-C19-C20</f>
        <v>2209</v>
      </c>
      <c r="D21" s="19">
        <f>+D17-D18-D19-D20</f>
        <v>2783</v>
      </c>
      <c r="E21" s="19">
        <f>+E17-E18-E19-E20</f>
        <v>2398</v>
      </c>
      <c r="F21" s="19">
        <v>2424</v>
      </c>
      <c r="G21" s="19"/>
      <c r="H21" s="21">
        <f>+H17-H18-H19-H20</f>
        <v>2555</v>
      </c>
      <c r="I21" s="25"/>
    </row>
    <row r="22" spans="1:9" ht="30.75" customHeight="1">
      <c r="A22" s="30" t="s">
        <v>99</v>
      </c>
      <c r="B22" s="19">
        <v>2391</v>
      </c>
      <c r="C22" s="19">
        <v>3366</v>
      </c>
      <c r="D22" s="19">
        <v>4124</v>
      </c>
      <c r="E22" s="19">
        <v>4376</v>
      </c>
      <c r="F22" s="26">
        <v>4397</v>
      </c>
      <c r="G22" s="31"/>
      <c r="H22" s="21">
        <v>4388</v>
      </c>
      <c r="I22" s="25"/>
    </row>
    <row r="23" spans="1:9" s="35" customFormat="1" ht="17.25" customHeight="1">
      <c r="A23" s="30" t="s">
        <v>100</v>
      </c>
      <c r="B23" s="32">
        <v>444</v>
      </c>
      <c r="C23" s="32">
        <v>1498</v>
      </c>
      <c r="D23" s="32">
        <v>1975</v>
      </c>
      <c r="E23" s="32">
        <v>1332</v>
      </c>
      <c r="F23" s="32">
        <v>1328</v>
      </c>
      <c r="G23" s="33"/>
      <c r="H23" s="34">
        <v>1598</v>
      </c>
      <c r="I23" s="25"/>
    </row>
    <row r="24" spans="1:9" ht="30.75" customHeight="1">
      <c r="A24" s="30" t="s">
        <v>101</v>
      </c>
      <c r="B24" s="59" t="s">
        <v>102</v>
      </c>
      <c r="C24" s="59" t="s">
        <v>103</v>
      </c>
      <c r="D24" s="59" t="s">
        <v>104</v>
      </c>
      <c r="E24" s="59">
        <v>2.17</v>
      </c>
      <c r="F24" s="59">
        <v>2.17</v>
      </c>
      <c r="G24" s="61" t="s">
        <v>9</v>
      </c>
      <c r="H24" s="60">
        <v>2.19</v>
      </c>
      <c r="I24" s="265" t="s">
        <v>9</v>
      </c>
    </row>
    <row r="25" spans="1:9" ht="14.25">
      <c r="A25" s="30" t="s">
        <v>105</v>
      </c>
      <c r="B25" s="55" t="s">
        <v>106</v>
      </c>
      <c r="C25" s="55" t="s">
        <v>107</v>
      </c>
      <c r="D25" s="55" t="s">
        <v>108</v>
      </c>
      <c r="E25" s="55">
        <v>18.3</v>
      </c>
      <c r="F25" s="55">
        <v>20.4</v>
      </c>
      <c r="G25" s="61" t="s">
        <v>9</v>
      </c>
      <c r="H25" s="57">
        <v>20.1</v>
      </c>
      <c r="I25" s="265" t="s">
        <v>9</v>
      </c>
    </row>
    <row r="26" spans="1:9" ht="14.25">
      <c r="A26" s="30" t="s">
        <v>109</v>
      </c>
      <c r="B26" s="55" t="s">
        <v>110</v>
      </c>
      <c r="C26" s="55" t="s">
        <v>107</v>
      </c>
      <c r="D26" s="55" t="s">
        <v>111</v>
      </c>
      <c r="E26" s="55">
        <v>21.6</v>
      </c>
      <c r="F26" s="55">
        <v>21.9</v>
      </c>
      <c r="G26" s="61" t="s">
        <v>9</v>
      </c>
      <c r="H26" s="57">
        <v>21.9</v>
      </c>
      <c r="I26" s="265" t="s">
        <v>9</v>
      </c>
    </row>
    <row r="27" spans="1:9" ht="14.25">
      <c r="A27" s="30" t="s">
        <v>112</v>
      </c>
      <c r="B27" s="55" t="s">
        <v>113</v>
      </c>
      <c r="C27" s="55" t="s">
        <v>114</v>
      </c>
      <c r="D27" s="55" t="s">
        <v>115</v>
      </c>
      <c r="E27" s="55">
        <v>39.5</v>
      </c>
      <c r="F27" s="55">
        <v>37.7</v>
      </c>
      <c r="G27" s="56"/>
      <c r="H27" s="57">
        <v>38.9</v>
      </c>
      <c r="I27" s="25"/>
    </row>
    <row r="28" spans="1:9" ht="14.25">
      <c r="A28" s="30" t="s">
        <v>116</v>
      </c>
      <c r="B28" s="55" t="s">
        <v>117</v>
      </c>
      <c r="C28" s="55" t="s">
        <v>118</v>
      </c>
      <c r="D28" s="55" t="s">
        <v>119</v>
      </c>
      <c r="E28" s="55">
        <v>0.6</v>
      </c>
      <c r="F28" s="142">
        <v>0.7</v>
      </c>
      <c r="G28" s="146"/>
      <c r="H28" s="147">
        <v>0.7</v>
      </c>
      <c r="I28" s="25"/>
    </row>
    <row r="29" spans="1:9" ht="14.25">
      <c r="A29" s="30" t="s">
        <v>120</v>
      </c>
      <c r="B29" s="55" t="s">
        <v>121</v>
      </c>
      <c r="C29" s="55" t="s">
        <v>122</v>
      </c>
      <c r="D29" s="55" t="s">
        <v>118</v>
      </c>
      <c r="E29" s="55">
        <v>0.5</v>
      </c>
      <c r="F29" s="142">
        <v>0.5</v>
      </c>
      <c r="G29" s="146"/>
      <c r="H29" s="147">
        <v>0.6</v>
      </c>
      <c r="I29" s="25"/>
    </row>
    <row r="30" spans="1:9" s="71" customFormat="1" ht="30" customHeight="1">
      <c r="A30" s="23" t="s">
        <v>123</v>
      </c>
      <c r="B30" s="24">
        <v>6179</v>
      </c>
      <c r="C30" s="24">
        <v>7377</v>
      </c>
      <c r="D30" s="24">
        <v>7855</v>
      </c>
      <c r="E30" s="24">
        <v>7743</v>
      </c>
      <c r="F30" s="69">
        <v>7381</v>
      </c>
      <c r="G30" s="264" t="s">
        <v>11</v>
      </c>
      <c r="H30" s="70">
        <v>7778</v>
      </c>
      <c r="I30" s="156" t="s">
        <v>11</v>
      </c>
    </row>
    <row r="31" spans="1:9" ht="30" customHeight="1">
      <c r="A31" s="37" t="s">
        <v>124</v>
      </c>
      <c r="B31" s="5"/>
      <c r="C31" s="5"/>
      <c r="D31" s="5"/>
      <c r="E31" s="5"/>
      <c r="F31" s="5"/>
      <c r="G31" s="38"/>
      <c r="H31" s="39"/>
      <c r="I31" s="40"/>
    </row>
    <row r="32" spans="1:9" ht="14.25">
      <c r="A32" s="30" t="s">
        <v>125</v>
      </c>
      <c r="B32" s="59" t="s">
        <v>126</v>
      </c>
      <c r="C32" s="59" t="s">
        <v>127</v>
      </c>
      <c r="D32" s="59" t="s">
        <v>128</v>
      </c>
      <c r="E32" s="59">
        <v>17.36</v>
      </c>
      <c r="F32" s="143">
        <v>8.72</v>
      </c>
      <c r="G32" s="144"/>
      <c r="H32" s="145">
        <v>10.47</v>
      </c>
      <c r="I32" s="36"/>
    </row>
    <row r="33" spans="1:9" ht="14.25">
      <c r="A33" s="30" t="s">
        <v>129</v>
      </c>
      <c r="B33" s="143" t="s">
        <v>130</v>
      </c>
      <c r="C33" s="143" t="s">
        <v>130</v>
      </c>
      <c r="D33" s="143" t="s">
        <v>131</v>
      </c>
      <c r="E33" s="143">
        <v>6</v>
      </c>
      <c r="F33" s="42" t="s">
        <v>132</v>
      </c>
      <c r="G33" s="41"/>
      <c r="H33" s="43" t="s">
        <v>132</v>
      </c>
      <c r="I33" s="40"/>
    </row>
    <row r="34" spans="1:9" ht="14.25">
      <c r="A34" s="5" t="s">
        <v>133</v>
      </c>
      <c r="B34" s="59" t="s">
        <v>134</v>
      </c>
      <c r="C34" s="59" t="s">
        <v>135</v>
      </c>
      <c r="D34" s="59" t="s">
        <v>136</v>
      </c>
      <c r="E34" s="59">
        <v>87.83</v>
      </c>
      <c r="F34" s="59">
        <v>80.1</v>
      </c>
      <c r="G34" s="73"/>
      <c r="H34" s="60">
        <v>92.85</v>
      </c>
      <c r="I34" s="156"/>
    </row>
    <row r="35" spans="1:9" ht="14.25">
      <c r="A35" s="5" t="s">
        <v>137</v>
      </c>
      <c r="B35" s="59" t="s">
        <v>138</v>
      </c>
      <c r="C35" s="59" t="s">
        <v>139</v>
      </c>
      <c r="D35" s="59" t="s">
        <v>140</v>
      </c>
      <c r="E35" s="59">
        <v>30</v>
      </c>
      <c r="F35" s="59">
        <v>16.8</v>
      </c>
      <c r="G35" s="155" t="s">
        <v>73</v>
      </c>
      <c r="H35" s="60">
        <v>13.27</v>
      </c>
      <c r="I35" s="156" t="s">
        <v>73</v>
      </c>
    </row>
    <row r="36" spans="1:9" s="18" customFormat="1" ht="30" customHeight="1" thickBot="1">
      <c r="A36" s="44" t="s">
        <v>141</v>
      </c>
      <c r="B36" s="45">
        <v>30000</v>
      </c>
      <c r="C36" s="45">
        <v>30000</v>
      </c>
      <c r="D36" s="45">
        <v>30000</v>
      </c>
      <c r="E36" s="45">
        <v>30000</v>
      </c>
      <c r="F36" s="45">
        <v>30000</v>
      </c>
      <c r="G36" s="46"/>
      <c r="H36" s="47">
        <v>30000</v>
      </c>
      <c r="I36" s="48"/>
    </row>
    <row r="37" spans="1:9" s="18" customFormat="1" ht="30" customHeight="1">
      <c r="A37" s="72" t="s">
        <v>176</v>
      </c>
      <c r="B37" s="159"/>
      <c r="C37" s="159"/>
      <c r="D37" s="159"/>
      <c r="E37" s="159"/>
      <c r="F37" s="159"/>
      <c r="G37" s="160"/>
      <c r="H37" s="161"/>
      <c r="I37" s="48"/>
    </row>
    <row r="38" spans="1:8" ht="18" customHeight="1">
      <c r="A38" s="72" t="s">
        <v>177</v>
      </c>
      <c r="B38" s="49"/>
      <c r="C38" s="49"/>
      <c r="D38" s="49"/>
      <c r="E38" s="49"/>
      <c r="F38" s="50"/>
      <c r="G38" s="50"/>
      <c r="H38" s="51"/>
    </row>
    <row r="39" spans="1:8" ht="18" customHeight="1">
      <c r="A39" s="72" t="s">
        <v>178</v>
      </c>
      <c r="B39" s="49"/>
      <c r="C39" s="49"/>
      <c r="D39" s="49"/>
      <c r="E39" s="49"/>
      <c r="F39" s="50"/>
      <c r="G39" s="50"/>
      <c r="H39" s="51"/>
    </row>
    <row r="40" spans="1:8" ht="13.5" customHeight="1">
      <c r="A40" s="131" t="s">
        <v>175</v>
      </c>
      <c r="B40" s="49"/>
      <c r="C40" s="49"/>
      <c r="D40" s="49"/>
      <c r="E40" s="49"/>
      <c r="F40" s="50"/>
      <c r="G40" s="50"/>
      <c r="H40" s="51"/>
    </row>
    <row r="41" spans="1:9" ht="12.75">
      <c r="A41" s="131"/>
      <c r="B41" s="5"/>
      <c r="C41" s="5"/>
      <c r="D41" s="5"/>
      <c r="E41" s="5"/>
      <c r="F41" s="5"/>
      <c r="G41" s="5"/>
      <c r="H41" s="5"/>
      <c r="I41" s="5"/>
    </row>
    <row r="42" spans="1:9" ht="12.75">
      <c r="A42" s="5"/>
      <c r="B42" s="5"/>
      <c r="C42" s="5"/>
      <c r="D42" s="5"/>
      <c r="E42" s="5"/>
      <c r="F42" s="5"/>
      <c r="G42" s="5"/>
      <c r="H42" s="5"/>
      <c r="I42" s="5"/>
    </row>
  </sheetData>
  <sheetProtection sheet="1" objects="1" scenarios="1"/>
  <mergeCells count="1">
    <mergeCell ref="B3:E3"/>
  </mergeCells>
  <printOptions/>
  <pageMargins left="1.03" right="0.34" top="1.03" bottom="0.36" header="0.82" footer="0.2"/>
  <pageSetup fitToHeight="1" fitToWidth="1" horizontalDpi="600" verticalDpi="600" orientation="portrait" paperSize="9" scale="91" r:id="rId1"/>
  <headerFooter alignWithMargins="0">
    <oddHeader>&amp;R&amp;"Arial,Fet"&amp;13Enclosure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54.140625" style="16" customWidth="1"/>
    <col min="2" max="2" width="9.8515625" style="3" customWidth="1"/>
    <col min="3" max="3" width="2.00390625" style="3" customWidth="1"/>
    <col min="4" max="4" width="10.7109375" style="3" customWidth="1"/>
    <col min="5" max="5" width="13.421875" style="4" customWidth="1"/>
    <col min="6" max="6" width="2.7109375" style="3" customWidth="1"/>
    <col min="7" max="16384" width="9.140625" style="5" customWidth="1"/>
  </cols>
  <sheetData>
    <row r="1" ht="18">
      <c r="A1" s="2" t="s">
        <v>0</v>
      </c>
    </row>
    <row r="2" spans="1:6" ht="35.25" customHeight="1" thickBot="1">
      <c r="A2" s="74" t="s">
        <v>142</v>
      </c>
      <c r="B2" s="6"/>
      <c r="C2" s="6"/>
      <c r="D2" s="6"/>
      <c r="E2" s="7"/>
      <c r="F2" s="8"/>
    </row>
    <row r="3" spans="1:6" ht="12.75" customHeight="1">
      <c r="A3" s="75"/>
      <c r="B3" s="76"/>
      <c r="C3" s="101"/>
      <c r="D3" s="77" t="s">
        <v>162</v>
      </c>
      <c r="E3" s="77" t="s">
        <v>2</v>
      </c>
      <c r="F3" s="9"/>
    </row>
    <row r="4" spans="1:6" ht="12.75" customHeight="1">
      <c r="A4" s="78" t="s">
        <v>143</v>
      </c>
      <c r="B4" s="79">
        <v>2000</v>
      </c>
      <c r="C4" s="79"/>
      <c r="D4" s="79">
        <v>1999</v>
      </c>
      <c r="E4" s="79">
        <v>1999</v>
      </c>
      <c r="F4" s="10"/>
    </row>
    <row r="5" spans="1:6" ht="17.25" customHeight="1">
      <c r="A5" s="49" t="s">
        <v>4</v>
      </c>
      <c r="B5" s="150">
        <v>815.7</v>
      </c>
      <c r="C5" s="150"/>
      <c r="D5" s="132">
        <v>760</v>
      </c>
      <c r="E5" s="132">
        <v>1076.4</v>
      </c>
      <c r="F5" s="53"/>
    </row>
    <row r="6" spans="1:6" ht="17.25" customHeight="1">
      <c r="A6" s="81" t="s">
        <v>5</v>
      </c>
      <c r="B6" s="133">
        <v>-552.6</v>
      </c>
      <c r="C6" s="133"/>
      <c r="D6" s="133">
        <v>-526</v>
      </c>
      <c r="E6" s="133">
        <v>-732.4</v>
      </c>
      <c r="F6" s="83"/>
    </row>
    <row r="7" spans="1:6" ht="17.25" customHeight="1">
      <c r="A7" s="50" t="s">
        <v>6</v>
      </c>
      <c r="B7" s="134">
        <f>SUM(B5:B6)</f>
        <v>263.1</v>
      </c>
      <c r="C7" s="134"/>
      <c r="D7" s="134">
        <f>SUM(D5:D6)</f>
        <v>234</v>
      </c>
      <c r="E7" s="134">
        <f>SUM(E5:E6)</f>
        <v>344.0000000000001</v>
      </c>
      <c r="F7" s="84"/>
    </row>
    <row r="8" spans="1:6" ht="17.25" customHeight="1">
      <c r="A8" s="52" t="s">
        <v>7</v>
      </c>
      <c r="B8" s="135">
        <v>-201.1</v>
      </c>
      <c r="C8" s="135"/>
      <c r="D8" s="135">
        <v>-178</v>
      </c>
      <c r="E8" s="135">
        <v>-246.8</v>
      </c>
      <c r="F8" s="53"/>
    </row>
    <row r="9" spans="1:6" ht="17.25" customHeight="1">
      <c r="A9" s="65" t="s">
        <v>8</v>
      </c>
      <c r="B9" s="133">
        <v>1</v>
      </c>
      <c r="C9" s="162" t="s">
        <v>9</v>
      </c>
      <c r="D9" s="133">
        <v>-6.4</v>
      </c>
      <c r="E9" s="133">
        <v>-8.3</v>
      </c>
      <c r="F9" s="83"/>
    </row>
    <row r="10" spans="1:6" ht="18" customHeight="1">
      <c r="A10" s="50" t="s">
        <v>153</v>
      </c>
      <c r="B10" s="134">
        <f>SUM(B7:B9)</f>
        <v>63.00000000000003</v>
      </c>
      <c r="C10" s="134"/>
      <c r="D10" s="134">
        <f>SUM(D7:D9)</f>
        <v>49.6</v>
      </c>
      <c r="E10" s="134">
        <f>SUM(E7:E9)</f>
        <v>88.9000000000001</v>
      </c>
      <c r="F10" s="53"/>
    </row>
    <row r="11" spans="1:6" ht="17.25" customHeight="1">
      <c r="A11" s="65" t="s">
        <v>10</v>
      </c>
      <c r="B11" s="133">
        <v>-10.2</v>
      </c>
      <c r="C11" s="133"/>
      <c r="D11" s="133">
        <v>-7.8</v>
      </c>
      <c r="E11" s="133">
        <v>-10</v>
      </c>
      <c r="F11" s="83"/>
    </row>
    <row r="12" spans="1:6" ht="18" customHeight="1">
      <c r="A12" s="85" t="s">
        <v>154</v>
      </c>
      <c r="B12" s="134">
        <f>SUM(B10:B11)</f>
        <v>52.800000000000026</v>
      </c>
      <c r="C12" s="134"/>
      <c r="D12" s="134">
        <f>SUM(D10:D11)</f>
        <v>41.800000000000004</v>
      </c>
      <c r="E12" s="134">
        <f>SUM(E10:E11)</f>
        <v>78.9000000000001</v>
      </c>
      <c r="F12" s="84"/>
    </row>
    <row r="13" spans="1:6" ht="17.25" customHeight="1">
      <c r="A13" s="86" t="s">
        <v>12</v>
      </c>
      <c r="B13" s="136">
        <v>-15</v>
      </c>
      <c r="C13" s="158" t="s">
        <v>155</v>
      </c>
      <c r="D13" s="136">
        <v>-13.4</v>
      </c>
      <c r="E13" s="136">
        <v>-20.1</v>
      </c>
      <c r="F13" s="53"/>
    </row>
    <row r="14" spans="1:6" ht="17.25" customHeight="1">
      <c r="A14" s="65" t="s">
        <v>13</v>
      </c>
      <c r="B14" s="137">
        <v>-0.4</v>
      </c>
      <c r="C14" s="137"/>
      <c r="D14" s="137">
        <v>1</v>
      </c>
      <c r="E14" s="133">
        <v>0.3</v>
      </c>
      <c r="F14" s="53"/>
    </row>
    <row r="15" spans="1:6" ht="17.25" customHeight="1" thickBot="1">
      <c r="A15" s="88" t="s">
        <v>14</v>
      </c>
      <c r="B15" s="138">
        <f>SUM(B12:B14)</f>
        <v>37.40000000000003</v>
      </c>
      <c r="C15" s="138"/>
      <c r="D15" s="138">
        <f>SUM(D12:D14)</f>
        <v>29.400000000000006</v>
      </c>
      <c r="E15" s="138">
        <f>SUM(E12:E14)</f>
        <v>59.1000000000001</v>
      </c>
      <c r="F15" s="89"/>
    </row>
    <row r="16" spans="1:6" ht="17.25" customHeight="1">
      <c r="A16" s="62" t="s">
        <v>161</v>
      </c>
      <c r="B16" s="141"/>
      <c r="C16" s="141"/>
      <c r="D16" s="141"/>
      <c r="E16" s="141"/>
      <c r="F16" s="89"/>
    </row>
    <row r="17" spans="1:6" ht="17.25" customHeight="1">
      <c r="A17" s="62" t="s">
        <v>156</v>
      </c>
      <c r="B17" s="139">
        <v>31</v>
      </c>
      <c r="C17" s="139"/>
      <c r="D17" s="139">
        <v>26</v>
      </c>
      <c r="E17" s="139">
        <v>36</v>
      </c>
      <c r="F17" s="13"/>
    </row>
    <row r="18" spans="1:6" ht="17.25" customHeight="1">
      <c r="A18" s="131" t="s">
        <v>15</v>
      </c>
      <c r="B18" s="139">
        <v>9.2</v>
      </c>
      <c r="C18" s="139"/>
      <c r="D18" s="139">
        <v>6.4</v>
      </c>
      <c r="E18" s="139">
        <v>8.5</v>
      </c>
      <c r="F18" s="13"/>
    </row>
    <row r="19" spans="1:6" ht="17.25" customHeight="1">
      <c r="A19" s="62" t="s">
        <v>157</v>
      </c>
      <c r="B19" s="139">
        <v>52.2</v>
      </c>
      <c r="C19" s="139"/>
      <c r="D19" s="139">
        <v>41.3</v>
      </c>
      <c r="E19" s="139">
        <v>76.5</v>
      </c>
      <c r="F19" s="13"/>
    </row>
    <row r="20" spans="1:6" ht="16.5" customHeight="1">
      <c r="A20" s="62" t="s">
        <v>158</v>
      </c>
      <c r="B20" s="139"/>
      <c r="C20" s="139"/>
      <c r="D20" s="139"/>
      <c r="E20" s="139"/>
      <c r="F20" s="13"/>
    </row>
    <row r="21" spans="1:6" ht="13.5" customHeight="1">
      <c r="A21" s="131" t="s">
        <v>151</v>
      </c>
      <c r="B21" s="139"/>
      <c r="C21" s="139"/>
      <c r="D21" s="139"/>
      <c r="E21" s="139"/>
      <c r="F21" s="13"/>
    </row>
    <row r="22" spans="1:5" ht="27.75" customHeight="1">
      <c r="A22" s="148" t="s">
        <v>152</v>
      </c>
      <c r="B22" s="157">
        <v>8.3987</v>
      </c>
      <c r="C22" s="157"/>
      <c r="D22" s="157">
        <v>8.8788</v>
      </c>
      <c r="E22" s="157">
        <v>8.8159</v>
      </c>
    </row>
    <row r="23" spans="1:5" ht="54" customHeight="1" thickBot="1">
      <c r="A23" s="90" t="s">
        <v>144</v>
      </c>
      <c r="B23" s="6"/>
      <c r="C23" s="6"/>
      <c r="D23" s="6"/>
      <c r="E23" s="7"/>
    </row>
    <row r="24" spans="1:6" ht="18">
      <c r="A24" s="91" t="s">
        <v>143</v>
      </c>
      <c r="B24" s="92" t="s">
        <v>163</v>
      </c>
      <c r="C24" s="92"/>
      <c r="D24" s="92" t="s">
        <v>164</v>
      </c>
      <c r="E24" s="92" t="s">
        <v>146</v>
      </c>
      <c r="F24" s="93"/>
    </row>
    <row r="25" spans="1:5" ht="18">
      <c r="A25" s="94" t="s">
        <v>17</v>
      </c>
      <c r="B25" s="80"/>
      <c r="C25" s="80"/>
      <c r="D25" s="80"/>
      <c r="E25" s="80"/>
    </row>
    <row r="26" spans="1:5" ht="18">
      <c r="A26" s="86" t="s">
        <v>18</v>
      </c>
      <c r="B26" s="132">
        <v>159.4</v>
      </c>
      <c r="C26" s="132"/>
      <c r="D26" s="132">
        <v>120.9</v>
      </c>
      <c r="E26" s="132">
        <v>151</v>
      </c>
    </row>
    <row r="27" spans="1:5" ht="18">
      <c r="A27" s="86" t="s">
        <v>19</v>
      </c>
      <c r="B27" s="132">
        <v>158.1</v>
      </c>
      <c r="C27" s="132"/>
      <c r="D27" s="132">
        <v>142.2</v>
      </c>
      <c r="E27" s="132">
        <v>141.9</v>
      </c>
    </row>
    <row r="28" spans="1:5" ht="18">
      <c r="A28" s="52" t="s">
        <v>20</v>
      </c>
      <c r="B28" s="132">
        <v>11.3</v>
      </c>
      <c r="C28" s="132"/>
      <c r="D28" s="132">
        <v>6</v>
      </c>
      <c r="E28" s="132">
        <v>8.4</v>
      </c>
    </row>
    <row r="29" spans="1:5" ht="18">
      <c r="A29" s="52" t="s">
        <v>21</v>
      </c>
      <c r="B29" s="132">
        <v>174.7</v>
      </c>
      <c r="C29" s="132"/>
      <c r="D29" s="132">
        <v>160</v>
      </c>
      <c r="E29" s="132">
        <v>142.9</v>
      </c>
    </row>
    <row r="30" spans="1:5" ht="18">
      <c r="A30" s="52" t="s">
        <v>22</v>
      </c>
      <c r="B30" s="132">
        <v>312.8</v>
      </c>
      <c r="C30" s="132"/>
      <c r="D30" s="132">
        <v>290.3</v>
      </c>
      <c r="E30" s="132">
        <v>301.3</v>
      </c>
    </row>
    <row r="31" spans="1:5" ht="18">
      <c r="A31" s="81" t="s">
        <v>23</v>
      </c>
      <c r="B31" s="133">
        <v>26.7</v>
      </c>
      <c r="C31" s="133"/>
      <c r="D31" s="133">
        <v>43.5</v>
      </c>
      <c r="E31" s="133">
        <v>38</v>
      </c>
    </row>
    <row r="32" spans="1:5" ht="18">
      <c r="A32" s="95" t="s">
        <v>24</v>
      </c>
      <c r="B32" s="140">
        <f>SUM(B26:B31)</f>
        <v>843</v>
      </c>
      <c r="C32" s="140"/>
      <c r="D32" s="140">
        <f>SUM(D26:D31)</f>
        <v>762.9000000000001</v>
      </c>
      <c r="E32" s="140">
        <f>SUM(E26:E31)</f>
        <v>783.5</v>
      </c>
    </row>
    <row r="33" spans="1:5" ht="32.25" customHeight="1">
      <c r="A33" s="96" t="s">
        <v>25</v>
      </c>
      <c r="B33" s="135"/>
      <c r="C33" s="135"/>
      <c r="D33" s="135"/>
      <c r="E33" s="135"/>
    </row>
    <row r="34" spans="1:5" ht="18">
      <c r="A34" s="52" t="s">
        <v>26</v>
      </c>
      <c r="B34" s="132">
        <v>326.5</v>
      </c>
      <c r="C34" s="132"/>
      <c r="D34" s="132">
        <v>276.5</v>
      </c>
      <c r="E34" s="132">
        <v>308.2</v>
      </c>
    </row>
    <row r="35" spans="1:5" ht="18">
      <c r="A35" s="49" t="s">
        <v>27</v>
      </c>
      <c r="B35" s="132">
        <v>1.1</v>
      </c>
      <c r="C35" s="132"/>
      <c r="D35" s="132">
        <v>11.2</v>
      </c>
      <c r="E35" s="132">
        <v>0.9</v>
      </c>
    </row>
    <row r="36" spans="1:5" ht="18">
      <c r="A36" s="49" t="s">
        <v>28</v>
      </c>
      <c r="B36" s="132">
        <v>215.9</v>
      </c>
      <c r="C36" s="132"/>
      <c r="D36" s="132">
        <v>196.3</v>
      </c>
      <c r="E36" s="132">
        <v>193.8</v>
      </c>
    </row>
    <row r="37" spans="1:5" ht="18">
      <c r="A37" s="81" t="s">
        <v>29</v>
      </c>
      <c r="B37" s="133">
        <v>299.5</v>
      </c>
      <c r="C37" s="133"/>
      <c r="D37" s="133">
        <v>278.9</v>
      </c>
      <c r="E37" s="133">
        <v>280.6</v>
      </c>
    </row>
    <row r="38" spans="1:5" ht="18.75" thickBot="1">
      <c r="A38" s="97" t="s">
        <v>30</v>
      </c>
      <c r="B38" s="138">
        <f>SUM(B34:B37)</f>
        <v>843</v>
      </c>
      <c r="C38" s="138"/>
      <c r="D38" s="138">
        <f>SUM(D34:D37)</f>
        <v>762.9</v>
      </c>
      <c r="E38" s="138">
        <f>SUM(E34:E37)</f>
        <v>783.5</v>
      </c>
    </row>
    <row r="39" spans="1:5" ht="24" customHeight="1">
      <c r="A39" s="148" t="s">
        <v>145</v>
      </c>
      <c r="B39" s="157">
        <v>8.5299</v>
      </c>
      <c r="C39" s="157"/>
      <c r="D39" s="157">
        <v>8.69</v>
      </c>
      <c r="E39" s="157">
        <v>8.5485</v>
      </c>
    </row>
    <row r="40" spans="1:5" ht="27.75" customHeight="1">
      <c r="A40" s="149"/>
      <c r="B40" s="141"/>
      <c r="C40" s="141"/>
      <c r="D40" s="141"/>
      <c r="E40" s="141"/>
    </row>
    <row r="41" spans="1:5" ht="18">
      <c r="A41" s="14"/>
      <c r="B41" s="15"/>
      <c r="C41" s="15"/>
      <c r="D41" s="11"/>
      <c r="E41" s="12"/>
    </row>
  </sheetData>
  <sheetProtection sheet="1" objects="1" scenarios="1"/>
  <printOptions/>
  <pageMargins left="0.99" right="0.37" top="0.88" bottom="0.43" header="0.5" footer="0.33"/>
  <pageSetup fitToHeight="1" fitToWidth="1" horizontalDpi="300" verticalDpi="300" orientation="portrait" paperSize="9" scale="91" r:id="rId1"/>
  <headerFooter alignWithMargins="0">
    <oddHeader>&amp;R&amp;"Arial,Fet"&amp;12Enclosure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Cardo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Christiansson</dc:creator>
  <cp:keywords/>
  <dc:description/>
  <cp:lastModifiedBy>Mats Christiansson</cp:lastModifiedBy>
  <cp:lastPrinted>2000-11-06T16:40:41Z</cp:lastPrinted>
  <dcterms:created xsi:type="dcterms:W3CDTF">1996-08-09T08:45:30Z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