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15" windowWidth="11295" windowHeight="813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C4" i="1"/>
  <c r="C5"/>
  <c r="D5" s="1"/>
  <c r="E5" s="1"/>
  <c r="F5" s="1"/>
  <c r="G5" s="1"/>
  <c r="H5" s="1"/>
  <c r="I5" s="1"/>
  <c r="J5" s="1"/>
  <c r="K5" s="1"/>
  <c r="L5" s="1"/>
  <c r="M5" s="1"/>
  <c r="N5" s="1"/>
  <c r="N4" s="1"/>
  <c r="N3"/>
  <c r="M2"/>
  <c r="M3"/>
  <c r="L2"/>
  <c r="L3"/>
  <c r="K3"/>
  <c r="K2"/>
  <c r="J3"/>
  <c r="J2"/>
  <c r="I2"/>
  <c r="I3"/>
  <c r="H3"/>
  <c r="H2"/>
  <c r="G3"/>
  <c r="G2"/>
  <c r="F2"/>
  <c r="F3"/>
  <c r="E3"/>
  <c r="E2"/>
  <c r="D3"/>
  <c r="D2"/>
  <c r="C2"/>
  <c r="C3"/>
  <c r="N2"/>
  <c r="M4" l="1"/>
  <c r="E4"/>
  <c r="F4"/>
  <c r="I4"/>
  <c r="J4"/>
  <c r="L4"/>
  <c r="H4"/>
  <c r="D4"/>
  <c r="K4"/>
  <c r="G4"/>
</calcChain>
</file>

<file path=xl/sharedStrings.xml><?xml version="1.0" encoding="utf-8"?>
<sst xmlns="http://schemas.openxmlformats.org/spreadsheetml/2006/main" count="15" uniqueCount="15">
  <si>
    <t>Räntefonder</t>
  </si>
  <si>
    <t>SIX Portfolio Return Index</t>
  </si>
  <si>
    <t>Aktiefonder - Sverige och Tillväxtmarknad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</si>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</sst>
</file>

<file path=xl/styles.xml><?xml version="1.0" encoding="utf-8"?>
<styleSheet xmlns="http://schemas.openxmlformats.org/spreadsheetml/2006/main">
  <numFmts count="4"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0">
    <font>
      <sz val="10"/>
      <name val="Arial"/>
      <family val="2"/>
    </font>
    <font>
      <sz val="11"/>
      <color theme="1"/>
      <name val="Verdana"/>
      <family val="2"/>
      <scheme val="minor"/>
    </font>
    <font>
      <sz val="10"/>
      <color theme="1"/>
      <name val="Arial"/>
      <family val="2"/>
    </font>
    <font>
      <b/>
      <sz val="18"/>
      <color theme="3"/>
      <name val="Verdana"/>
      <family val="2"/>
      <scheme val="major"/>
    </font>
    <font>
      <b/>
      <sz val="15"/>
      <color theme="3"/>
      <name val="Verdana"/>
      <family val="2"/>
      <scheme val="minor"/>
    </font>
    <font>
      <b/>
      <sz val="13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65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43" fontId="19" fillId="0" borderId="0" applyFill="0" applyBorder="0" applyAlignment="0" applyProtection="0"/>
    <xf numFmtId="41" fontId="19" fillId="0" borderId="0" applyFill="0" applyBorder="0" applyAlignment="0" applyProtection="0"/>
    <xf numFmtId="44" fontId="19" fillId="0" borderId="0" applyFill="0" applyBorder="0" applyAlignment="0" applyProtection="0"/>
    <xf numFmtId="42" fontId="19" fillId="0" borderId="0" applyFill="0" applyBorder="0" applyAlignment="0" applyProtection="0"/>
    <xf numFmtId="9" fontId="19" fillId="0" borderId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10" fontId="0" fillId="0" borderId="0" xfId="0" applyNumberFormat="1"/>
    <xf numFmtId="9" fontId="19" fillId="0" borderId="0" xfId="46"/>
    <xf numFmtId="9" fontId="0" fillId="0" borderId="0" xfId="0" applyNumberFormat="1"/>
  </cellXfs>
  <cellStyles count="47">
    <cellStyle name="20% - Dekorfärg1" xfId="19" builtinId="30" hidden="1"/>
    <cellStyle name="20% - Dekorfärg2" xfId="23" builtinId="34" hidden="1"/>
    <cellStyle name="20% - Dekorfärg3" xfId="27" builtinId="38" hidden="1"/>
    <cellStyle name="20% - Dekorfärg4" xfId="31" builtinId="42" hidden="1"/>
    <cellStyle name="20% - Dekorfärg5" xfId="35" builtinId="46" hidden="1"/>
    <cellStyle name="20% - Dekorfärg6" xfId="39" builtinId="50" hidden="1"/>
    <cellStyle name="40% - Dekorfärg1" xfId="20" builtinId="31" hidden="1"/>
    <cellStyle name="40% - Dekorfärg2" xfId="24" builtinId="35" hidden="1"/>
    <cellStyle name="40% - Dekorfärg3" xfId="28" builtinId="39" hidden="1"/>
    <cellStyle name="40% - Dekorfärg4" xfId="32" builtinId="43" hidden="1"/>
    <cellStyle name="40% - Dekorfärg5" xfId="36" builtinId="47" hidden="1"/>
    <cellStyle name="40% - Dekorfärg6" xfId="40" builtinId="51" hidden="1"/>
    <cellStyle name="60% - Dekorfärg1" xfId="21" builtinId="32" hidden="1"/>
    <cellStyle name="60% - Dekorfärg2" xfId="25" builtinId="36" hidden="1"/>
    <cellStyle name="60% - Dekorfärg3" xfId="29" builtinId="40" hidden="1"/>
    <cellStyle name="60% - Dekorfärg4" xfId="33" builtinId="44" hidden="1"/>
    <cellStyle name="60% - Dekorfärg5" xfId="37" builtinId="48" hidden="1"/>
    <cellStyle name="60% - Dekorfärg6" xfId="41" builtinId="52" hidden="1"/>
    <cellStyle name="Anteckning" xfId="15" builtinId="10" hidden="1"/>
    <cellStyle name="Beräkning" xfId="11" builtinId="22" hidden="1"/>
    <cellStyle name="Bra" xfId="6" builtinId="26" hidden="1"/>
    <cellStyle name="Dålig" xfId="7" builtinId="27" hidden="1"/>
    <cellStyle name="Färg1" xfId="18" builtinId="29" hidden="1"/>
    <cellStyle name="Färg2" xfId="22" builtinId="33" hidden="1"/>
    <cellStyle name="Färg3" xfId="26" builtinId="37" hidden="1"/>
    <cellStyle name="Färg4" xfId="30" builtinId="41" hidden="1"/>
    <cellStyle name="Färg5" xfId="34" builtinId="45" hidden="1"/>
    <cellStyle name="Färg6" xfId="38" builtinId="49" hidden="1"/>
    <cellStyle name="Förklarande text" xfId="16" builtinId="53" hidden="1"/>
    <cellStyle name="Indata" xfId="9" builtinId="20" hidden="1"/>
    <cellStyle name="Kontrollcell" xfId="13" builtinId="23" hidden="1"/>
    <cellStyle name="Länkad cell" xfId="12" builtinId="24" hidden="1"/>
    <cellStyle name="Neutral" xfId="8" builtinId="28" hidden="1"/>
    <cellStyle name="Normal" xfId="0" builtinId="0" customBuiltin="1"/>
    <cellStyle name="Procent" xfId="46" builtinId="5" customBuiltin="1"/>
    <cellStyle name="Rubrik" xfId="1" builtinId="15" hidden="1"/>
    <cellStyle name="Rubrik 1" xfId="2" builtinId="16" hidden="1"/>
    <cellStyle name="Rubrik 2" xfId="3" builtinId="17" hidden="1"/>
    <cellStyle name="Rubrik 3" xfId="4" builtinId="18" hidden="1"/>
    <cellStyle name="Rubrik 4" xfId="5" builtinId="19" hidden="1"/>
    <cellStyle name="Summa" xfId="17" builtinId="25" hidden="1"/>
    <cellStyle name="Tusental" xfId="42" builtinId="3" customBuiltin="1"/>
    <cellStyle name="Tusental [0]" xfId="43" builtinId="6" customBuiltin="1"/>
    <cellStyle name="Utdata" xfId="10" builtinId="21" hidden="1"/>
    <cellStyle name="Valuta" xfId="44" builtinId="4" customBuiltin="1"/>
    <cellStyle name="Valuta [0]" xfId="45" builtinId="7" customBuiltin="1"/>
    <cellStyle name="Varningstext" xfId="14" builtinId="11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8695F"/>
      <rgbColor rgb="00FFFFFF"/>
      <rgbColor rgb="00FF0000"/>
      <rgbColor rgb="0000FF00"/>
      <rgbColor rgb="00000000"/>
      <rgbColor rgb="00FFFF00"/>
      <rgbColor rgb="00FF00FF"/>
      <rgbColor rgb="0000FFFF"/>
      <rgbColor rgb="00000000"/>
      <rgbColor rgb="00000000"/>
      <rgbColor rgb="00D5D3D0"/>
      <rgbColor rgb="00000000"/>
      <rgbColor rgb="00800080"/>
      <rgbColor rgb="00000000"/>
      <rgbColor rgb="00C0C0C0"/>
      <rgbColor rgb="00000000"/>
      <rgbColor rgb="0078695F"/>
      <rgbColor rgb="00E6E1D7"/>
      <rgbColor rgb="00928E86"/>
      <rgbColor rgb="00E2E1DF"/>
      <rgbColor rgb="0076665D"/>
      <rgbColor rgb="00D5D3D0"/>
      <rgbColor rgb="00AEABA2"/>
      <rgbColor rgb="00432E20"/>
      <rgbColor rgb="0078695F"/>
      <rgbColor rgb="00E6E1D7"/>
      <rgbColor rgb="00928E86"/>
      <rgbColor rgb="00E2E1DF"/>
      <rgbColor rgb="0076665D"/>
      <rgbColor rgb="00D5D3D0"/>
      <rgbColor rgb="00AEABA2"/>
      <rgbColor rgb="00432E2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000000"/>
      <rgbColor rgb="00000000"/>
      <rgbColor rgb="00969696"/>
      <rgbColor rgb="0076665D"/>
      <rgbColor rgb="00339966"/>
      <rgbColor rgb="00E2E1DF"/>
      <rgbColor rgb="00928E86"/>
      <rgbColor rgb="00E6E1D7"/>
      <rgbColor rgb="00993366"/>
      <rgbColor rgb="00AEABA2"/>
      <rgbColor rgb="00432E2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600">
                <a:latin typeface="Calibri" pitchFamily="34" charset="0"/>
              </a:defRPr>
            </a:pPr>
            <a:r>
              <a:rPr lang="en-US" sz="1600">
                <a:latin typeface="Calibri" pitchFamily="34" charset="0"/>
              </a:rPr>
              <a:t>Skandia Link kundbeteende 2011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Blad1!$A$2</c:f>
              <c:strCache>
                <c:ptCount val="1"/>
                <c:pt idx="0">
                  <c:v>Räntefonder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cat>
            <c:strRef>
              <c:f>Blad1!$B$1:$N$1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Maj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Blad1!$B$2:$N$2</c:f>
              <c:numCache>
                <c:formatCode>General</c:formatCode>
                <c:ptCount val="13"/>
                <c:pt idx="0">
                  <c:v>0</c:v>
                </c:pt>
                <c:pt idx="1">
                  <c:v>-461</c:v>
                </c:pt>
                <c:pt idx="2">
                  <c:v>1831</c:v>
                </c:pt>
                <c:pt idx="3">
                  <c:v>1981</c:v>
                </c:pt>
                <c:pt idx="4">
                  <c:v>-1011</c:v>
                </c:pt>
                <c:pt idx="5">
                  <c:v>1175</c:v>
                </c:pt>
                <c:pt idx="6">
                  <c:v>1859</c:v>
                </c:pt>
                <c:pt idx="7">
                  <c:v>-352</c:v>
                </c:pt>
                <c:pt idx="8">
                  <c:v>2934</c:v>
                </c:pt>
                <c:pt idx="9">
                  <c:v>575</c:v>
                </c:pt>
                <c:pt idx="10">
                  <c:v>-1444</c:v>
                </c:pt>
                <c:pt idx="11">
                  <c:v>-403</c:v>
                </c:pt>
                <c:pt idx="12">
                  <c:v>5</c:v>
                </c:pt>
              </c:numCache>
            </c:numRef>
          </c:val>
        </c:ser>
        <c:ser>
          <c:idx val="1"/>
          <c:order val="1"/>
          <c:tx>
            <c:strRef>
              <c:f>Blad1!$A$3</c:f>
              <c:strCache>
                <c:ptCount val="1"/>
                <c:pt idx="0">
                  <c:v>Aktiefonder - Sverige och Tillväxtmarknad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cat>
            <c:strRef>
              <c:f>Blad1!$B$1:$N$1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Maj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Blad1!$B$3:$N$3</c:f>
              <c:numCache>
                <c:formatCode>General</c:formatCode>
                <c:ptCount val="13"/>
                <c:pt idx="0">
                  <c:v>0</c:v>
                </c:pt>
                <c:pt idx="1">
                  <c:v>399</c:v>
                </c:pt>
                <c:pt idx="2">
                  <c:v>-2085</c:v>
                </c:pt>
                <c:pt idx="3">
                  <c:v>-1468</c:v>
                </c:pt>
                <c:pt idx="4">
                  <c:v>822</c:v>
                </c:pt>
                <c:pt idx="5">
                  <c:v>-970</c:v>
                </c:pt>
                <c:pt idx="6">
                  <c:v>-1269</c:v>
                </c:pt>
                <c:pt idx="7">
                  <c:v>-193</c:v>
                </c:pt>
                <c:pt idx="8">
                  <c:v>-1983</c:v>
                </c:pt>
                <c:pt idx="9">
                  <c:v>-363</c:v>
                </c:pt>
                <c:pt idx="10">
                  <c:v>1088</c:v>
                </c:pt>
                <c:pt idx="11">
                  <c:v>317</c:v>
                </c:pt>
                <c:pt idx="12">
                  <c:v>167</c:v>
                </c:pt>
              </c:numCache>
            </c:numRef>
          </c:val>
        </c:ser>
        <c:axId val="190416768"/>
        <c:axId val="190418304"/>
      </c:barChart>
      <c:lineChart>
        <c:grouping val="standard"/>
        <c:ser>
          <c:idx val="2"/>
          <c:order val="2"/>
          <c:tx>
            <c:strRef>
              <c:f>Blad1!$A$4</c:f>
              <c:strCache>
                <c:ptCount val="1"/>
                <c:pt idx="0">
                  <c:v>SIX Portfolio Return Index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Blad1!$B$1:$N$1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Maj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Blad1!$B$4:$N$4</c:f>
              <c:numCache>
                <c:formatCode>0%</c:formatCode>
                <c:ptCount val="13"/>
                <c:pt idx="0">
                  <c:v>1</c:v>
                </c:pt>
                <c:pt idx="1">
                  <c:v>0.98855000000000004</c:v>
                </c:pt>
                <c:pt idx="2">
                  <c:v>0.972515719</c:v>
                </c:pt>
                <c:pt idx="3">
                  <c:v>0.99450429940659002</c:v>
                </c:pt>
                <c:pt idx="4">
                  <c:v>1.0343242515548301</c:v>
                </c:pt>
                <c:pt idx="5">
                  <c:v>1.0289974816593226</c:v>
                </c:pt>
                <c:pt idx="6">
                  <c:v>0.99278706027973096</c:v>
                </c:pt>
                <c:pt idx="7">
                  <c:v>0.94590765529332199</c:v>
                </c:pt>
                <c:pt idx="8">
                  <c:v>0.8466441059468407</c:v>
                </c:pt>
                <c:pt idx="9">
                  <c:v>0.79625184876088473</c:v>
                </c:pt>
                <c:pt idx="10">
                  <c:v>0.86709437574514059</c:v>
                </c:pt>
                <c:pt idx="11">
                  <c:v>0.85477296466580199</c:v>
                </c:pt>
                <c:pt idx="12">
                  <c:v>0.82068461883492971</c:v>
                </c:pt>
              </c:numCache>
            </c:numRef>
          </c:val>
        </c:ser>
        <c:marker val="1"/>
        <c:axId val="200449024"/>
        <c:axId val="200446720"/>
      </c:lineChart>
      <c:catAx>
        <c:axId val="190416768"/>
        <c:scaling>
          <c:orientation val="minMax"/>
        </c:scaling>
        <c:axPos val="b"/>
        <c:tickLblPos val="nextTo"/>
        <c:txPr>
          <a:bodyPr/>
          <a:lstStyle/>
          <a:p>
            <a:pPr>
              <a:defRPr b="1">
                <a:latin typeface="Calibri" pitchFamily="34" charset="0"/>
              </a:defRPr>
            </a:pPr>
            <a:endParaRPr lang="en-US"/>
          </a:p>
        </c:txPr>
        <c:crossAx val="190418304"/>
        <c:crosses val="autoZero"/>
        <c:auto val="1"/>
        <c:lblAlgn val="ctr"/>
        <c:lblOffset val="100"/>
      </c:catAx>
      <c:valAx>
        <c:axId val="190418304"/>
        <c:scaling>
          <c:orientation val="minMax"/>
          <c:max val="3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Calibri" pitchFamily="34" charset="0"/>
                  </a:defRPr>
                </a:pPr>
                <a:r>
                  <a:rPr lang="en-US">
                    <a:latin typeface="Calibri" pitchFamily="34" charset="0"/>
                  </a:rPr>
                  <a:t>MSEK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>
                <a:latin typeface="Calibri" pitchFamily="34" charset="0"/>
              </a:defRPr>
            </a:pPr>
            <a:endParaRPr lang="en-US"/>
          </a:p>
        </c:txPr>
        <c:crossAx val="190416768"/>
        <c:crosses val="autoZero"/>
        <c:crossBetween val="between"/>
      </c:valAx>
      <c:valAx>
        <c:axId val="200446720"/>
        <c:scaling>
          <c:orientation val="minMax"/>
          <c:max val="1.3"/>
          <c:min val="0.70000000000000007"/>
        </c:scaling>
        <c:axPos val="r"/>
        <c:title>
          <c:tx>
            <c:rich>
              <a:bodyPr rot="-5400000" vert="horz"/>
              <a:lstStyle/>
              <a:p>
                <a:pPr>
                  <a:defRPr>
                    <a:latin typeface="Calibri" pitchFamily="34" charset="0"/>
                  </a:defRPr>
                </a:pPr>
                <a:r>
                  <a:rPr lang="en-US">
                    <a:latin typeface="Calibri" pitchFamily="34" charset="0"/>
                  </a:rPr>
                  <a:t>Utveckling Stockholmsbörsen</a:t>
                </a:r>
              </a:p>
            </c:rich>
          </c:tx>
          <c:layout/>
        </c:title>
        <c:numFmt formatCode="0%" sourceLinked="1"/>
        <c:tickLblPos val="nextTo"/>
        <c:txPr>
          <a:bodyPr/>
          <a:lstStyle/>
          <a:p>
            <a:pPr>
              <a:defRPr sz="800">
                <a:latin typeface="Calibri" pitchFamily="34" charset="0"/>
              </a:defRPr>
            </a:pPr>
            <a:endParaRPr lang="en-US"/>
          </a:p>
        </c:txPr>
        <c:crossAx val="200449024"/>
        <c:crosses val="max"/>
        <c:crossBetween val="between"/>
      </c:valAx>
      <c:catAx>
        <c:axId val="200449024"/>
        <c:scaling>
          <c:orientation val="minMax"/>
        </c:scaling>
        <c:delete val="1"/>
        <c:axPos val="b"/>
        <c:tickLblPos val="none"/>
        <c:crossAx val="200446720"/>
        <c:auto val="1"/>
        <c:lblAlgn val="ctr"/>
        <c:lblOffset val="100"/>
      </c:catAx>
      <c:spPr>
        <a:noFill/>
      </c:spPr>
    </c:plotArea>
    <c:legend>
      <c:legendPos val="b"/>
      <c:layout/>
      <c:txPr>
        <a:bodyPr/>
        <a:lstStyle/>
        <a:p>
          <a:pPr>
            <a:defRPr sz="800">
              <a:latin typeface="Calibri" pitchFamily="34" charset="0"/>
            </a:defRPr>
          </a:pPr>
          <a:endParaRPr lang="en-US"/>
        </a:p>
      </c:txPr>
    </c:legend>
    <c:plotVisOnly val="1"/>
    <c:dispBlanksAs val="gap"/>
  </c:chart>
  <c:spPr>
    <a:noFill/>
    <a:ln w="25400" cap="rnd"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1371600</xdr:colOff>
      <xdr:row>8</xdr:row>
      <xdr:rowOff>80010</xdr:rowOff>
    </xdr:from>
    <xdr:to>
      <xdr:col>11</xdr:col>
      <xdr:colOff>419100</xdr:colOff>
      <xdr:row>34</xdr:row>
      <xdr:rowOff>19050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Skandia">
      <a:dk1>
        <a:sysClr val="windowText" lastClr="000000"/>
      </a:dk1>
      <a:lt1>
        <a:sysClr val="window" lastClr="FFFFFF"/>
      </a:lt1>
      <a:dk2>
        <a:srgbClr val="000000"/>
      </a:dk2>
      <a:lt2>
        <a:srgbClr val="9A939E"/>
      </a:lt2>
      <a:accent1>
        <a:srgbClr val="007F64"/>
      </a:accent1>
      <a:accent2>
        <a:srgbClr val="593160"/>
      </a:accent2>
      <a:accent3>
        <a:srgbClr val="CF0072"/>
      </a:accent3>
      <a:accent4>
        <a:srgbClr val="5EB6E4"/>
      </a:accent4>
      <a:accent5>
        <a:srgbClr val="B6BF00"/>
      </a:accent5>
      <a:accent6>
        <a:srgbClr val="336699"/>
      </a:accent6>
      <a:hlink>
        <a:srgbClr val="007F64"/>
      </a:hlink>
      <a:folHlink>
        <a:srgbClr val="007F64"/>
      </a:folHlink>
    </a:clrScheme>
    <a:fontScheme name="InglebyFonts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N6"/>
  <sheetViews>
    <sheetView showGridLines="0" tabSelected="1" topLeftCell="B1" workbookViewId="0">
      <selection activeCell="N30" sqref="N30"/>
    </sheetView>
  </sheetViews>
  <sheetFormatPr defaultRowHeight="12.75"/>
  <cols>
    <col min="1" max="1" width="35.7109375" bestFit="1" customWidth="1"/>
    <col min="2" max="2" width="35.7109375" customWidth="1"/>
  </cols>
  <sheetData>
    <row r="1" spans="1:14"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</row>
    <row r="2" spans="1:14">
      <c r="A2" t="s">
        <v>0</v>
      </c>
      <c r="B2">
        <v>0</v>
      </c>
      <c r="C2">
        <f>3-464</f>
        <v>-461</v>
      </c>
      <c r="D2">
        <f>1045+786</f>
        <v>1831</v>
      </c>
      <c r="E2">
        <f>270+1711</f>
        <v>1981</v>
      </c>
      <c r="F2">
        <f>-364-647</f>
        <v>-1011</v>
      </c>
      <c r="G2">
        <f>495+680</f>
        <v>1175</v>
      </c>
      <c r="H2">
        <f>846+1013</f>
        <v>1859</v>
      </c>
      <c r="I2">
        <f>245-597</f>
        <v>-352</v>
      </c>
      <c r="J2">
        <f>1625+1309</f>
        <v>2934</v>
      </c>
      <c r="K2">
        <f>391+184</f>
        <v>575</v>
      </c>
      <c r="L2">
        <f>-398-1046</f>
        <v>-1444</v>
      </c>
      <c r="M2">
        <f>350-753</f>
        <v>-403</v>
      </c>
      <c r="N2">
        <f>5</f>
        <v>5</v>
      </c>
    </row>
    <row r="3" spans="1:14">
      <c r="A3" t="s">
        <v>2</v>
      </c>
      <c r="B3">
        <v>0</v>
      </c>
      <c r="C3">
        <f>345-47+271-170</f>
        <v>399</v>
      </c>
      <c r="D3">
        <f>-444-695-591-355</f>
        <v>-2085</v>
      </c>
      <c r="E3">
        <f>-54+23-1004-433</f>
        <v>-1468</v>
      </c>
      <c r="F3">
        <f>193+86+393+150</f>
        <v>822</v>
      </c>
      <c r="G3">
        <f>48-609+53-462</f>
        <v>-970</v>
      </c>
      <c r="H3">
        <f>-469-186-335-279</f>
        <v>-1269</v>
      </c>
      <c r="I3">
        <f>-183-256+130+116</f>
        <v>-193</v>
      </c>
      <c r="J3">
        <f>-586-387-526-484</f>
        <v>-1983</v>
      </c>
      <c r="K3">
        <f>-160-189-14</f>
        <v>-363</v>
      </c>
      <c r="L3">
        <f>227+151+476+234</f>
        <v>1088</v>
      </c>
      <c r="M3">
        <f>-240-64+317+304</f>
        <v>317</v>
      </c>
      <c r="N3">
        <f>33-56+190</f>
        <v>167</v>
      </c>
    </row>
    <row r="4" spans="1:14">
      <c r="A4" t="s">
        <v>1</v>
      </c>
      <c r="B4" s="5">
        <v>1</v>
      </c>
      <c r="C4" s="4">
        <f>C5/100</f>
        <v>0.98855000000000004</v>
      </c>
      <c r="D4" s="4">
        <f>D5/100</f>
        <v>0.972515719</v>
      </c>
      <c r="E4" s="4">
        <f>E5/100</f>
        <v>0.99450429940659002</v>
      </c>
      <c r="F4" s="4">
        <f>F5/100</f>
        <v>1.0343242515548301</v>
      </c>
      <c r="G4" s="4">
        <f>G5/100</f>
        <v>1.0289974816593226</v>
      </c>
      <c r="H4" s="4">
        <f>H5/100</f>
        <v>0.99278706027973096</v>
      </c>
      <c r="I4" s="4">
        <f>I5/100</f>
        <v>0.94590765529332199</v>
      </c>
      <c r="J4" s="4">
        <f>J5/100</f>
        <v>0.8466441059468407</v>
      </c>
      <c r="K4" s="4">
        <f>K5/100</f>
        <v>0.79625184876088473</v>
      </c>
      <c r="L4" s="4">
        <f>L5/100</f>
        <v>0.86709437574514059</v>
      </c>
      <c r="M4" s="4">
        <f>M5/100</f>
        <v>0.85477296466580199</v>
      </c>
      <c r="N4" s="4">
        <f>N5/100</f>
        <v>0.82068461883492971</v>
      </c>
    </row>
    <row r="5" spans="1:14">
      <c r="B5">
        <v>100</v>
      </c>
      <c r="C5">
        <f>B5*(1+C6)</f>
        <v>98.855000000000004</v>
      </c>
      <c r="D5">
        <f>C5*(1+D6)</f>
        <v>97.251571900000002</v>
      </c>
      <c r="E5">
        <f>D5*(1+E6)</f>
        <v>99.450429940659006</v>
      </c>
      <c r="F5">
        <f>E5*(1+F6)</f>
        <v>103.432425155483</v>
      </c>
      <c r="G5">
        <f>F5*(1+G6)</f>
        <v>102.89974816593227</v>
      </c>
      <c r="H5">
        <f>G5*(1+H6)</f>
        <v>99.278706027973101</v>
      </c>
      <c r="I5">
        <f>H5*(1+I6)</f>
        <v>94.590765529332202</v>
      </c>
      <c r="J5">
        <f>I5*(1+J6)</f>
        <v>84.664410594684071</v>
      </c>
      <c r="K5">
        <f>J5*(1+K6)</f>
        <v>79.625184876088468</v>
      </c>
      <c r="L5">
        <f>K5*(1+L6)</f>
        <v>86.709437574514055</v>
      </c>
      <c r="M5">
        <f>L5*(1+M6)</f>
        <v>85.477296466580199</v>
      </c>
      <c r="N5">
        <f>M5*(1+N6)</f>
        <v>82.068461883492972</v>
      </c>
    </row>
    <row r="6" spans="1:14">
      <c r="C6" s="3">
        <v>-1.145E-2</v>
      </c>
      <c r="D6" s="3">
        <v>-1.6219999999999998E-2</v>
      </c>
      <c r="E6" s="3">
        <v>2.2610000000000002E-2</v>
      </c>
      <c r="F6" s="3">
        <v>4.0039999999999999E-2</v>
      </c>
      <c r="G6" s="3">
        <v>-5.1500000000000001E-3</v>
      </c>
      <c r="H6" s="3">
        <v>-3.5189999999999999E-2</v>
      </c>
      <c r="I6" s="3">
        <v>-4.7219999999999998E-2</v>
      </c>
      <c r="J6" s="3">
        <v>-0.10494000000000001</v>
      </c>
      <c r="K6" s="3">
        <v>-5.9520000000000003E-2</v>
      </c>
      <c r="L6" s="3">
        <v>8.8969999999999994E-2</v>
      </c>
      <c r="M6" s="3">
        <v>-1.421E-2</v>
      </c>
      <c r="N6" s="3">
        <v>-3.9879999999999999E-2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"/>
  <sheetViews>
    <sheetView workbookViewId="0"/>
  </sheetViews>
  <sheetFormatPr defaultRowHeight="12.75"/>
  <cols>
    <col min="1" max="16384" width="9.140625" style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"/>
  <sheetViews>
    <sheetView workbookViewId="0"/>
  </sheetViews>
  <sheetFormatPr defaultRowHeight="12.75"/>
  <cols>
    <col min="1" max="16384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Rabarber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haganc</dc:creator>
  <cp:lastModifiedBy>haganc</cp:lastModifiedBy>
  <dcterms:created xsi:type="dcterms:W3CDTF">2008-11-06T20:09:30Z</dcterms:created>
  <dcterms:modified xsi:type="dcterms:W3CDTF">2011-12-13T17:31:35Z</dcterms:modified>
</cp:coreProperties>
</file>